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6" windowWidth="22980" windowHeight="9288"/>
  </bookViews>
  <sheets>
    <sheet name="Sheet1" sheetId="1" r:id="rId1"/>
  </sheets>
  <definedNames>
    <definedName name="GenderColumn3" localSheetId="0">Sheet1!$G$5:$G$103</definedName>
    <definedName name="RunColumn3" localSheetId="0">Sheet1!$D$5:$D$81</definedName>
  </definedNames>
  <calcPr calcId="145621"/>
</workbook>
</file>

<file path=xl/calcChain.xml><?xml version="1.0" encoding="utf-8"?>
<calcChain xmlns="http://schemas.openxmlformats.org/spreadsheetml/2006/main">
  <c r="I83" i="1" l="1"/>
  <c r="I82" i="1"/>
  <c r="I84" i="1" s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C67" i="1"/>
  <c r="B67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C34" i="1"/>
  <c r="B34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I87" i="1" s="1"/>
  <c r="C6" i="1"/>
  <c r="B6" i="1"/>
  <c r="I85" i="1" l="1"/>
  <c r="I86" i="1"/>
</calcChain>
</file>

<file path=xl/sharedStrings.xml><?xml version="1.0" encoding="utf-8"?>
<sst xmlns="http://schemas.openxmlformats.org/spreadsheetml/2006/main" count="169" uniqueCount="99">
  <si>
    <t>WWRR: 21-May-2016, Music Jig, Willans Hill Reserve</t>
  </si>
  <si>
    <t>RunTimeId</t>
  </si>
  <si>
    <t>RunDate</t>
  </si>
  <si>
    <t>CourseName</t>
  </si>
  <si>
    <t>Length</t>
  </si>
  <si>
    <t>Distance</t>
  </si>
  <si>
    <t>Runner</t>
  </si>
  <si>
    <t>Sex</t>
  </si>
  <si>
    <t>BibNumber</t>
  </si>
  <si>
    <t>RunTime</t>
  </si>
  <si>
    <t>Long Run - Female</t>
  </si>
  <si>
    <t>Music Jig</t>
  </si>
  <si>
    <t>L</t>
  </si>
  <si>
    <t>Lynda Rayner</t>
  </si>
  <si>
    <t>F</t>
  </si>
  <si>
    <t>Roylene Stanley</t>
  </si>
  <si>
    <t>Amy Brown</t>
  </si>
  <si>
    <t>Jessica McEwan</t>
  </si>
  <si>
    <t>Edwina Sergeant</t>
  </si>
  <si>
    <t>Lucy McMullen</t>
  </si>
  <si>
    <t>Angela Safour</t>
  </si>
  <si>
    <t>Regina Jacobs</t>
  </si>
  <si>
    <t>Georgia Taylor</t>
  </si>
  <si>
    <t>Val Fitzpartrick</t>
  </si>
  <si>
    <t>Wilma Pfitzner</t>
  </si>
  <si>
    <t>Fiona Coote</t>
  </si>
  <si>
    <t>Long Run - Male</t>
  </si>
  <si>
    <t>Neil Spreitzer</t>
  </si>
  <si>
    <t>M</t>
  </si>
  <si>
    <t>Geoff Breese</t>
  </si>
  <si>
    <t>Abram Meredith</t>
  </si>
  <si>
    <t>Warwick Hull</t>
  </si>
  <si>
    <t>Angus Lamb</t>
  </si>
  <si>
    <t>Craig Jamieson</t>
  </si>
  <si>
    <t>Andy Jones</t>
  </si>
  <si>
    <t>Brendan Judd</t>
  </si>
  <si>
    <t>John McCredden</t>
  </si>
  <si>
    <t>Jamie Charn</t>
  </si>
  <si>
    <t>Peter Fitzpartrick</t>
  </si>
  <si>
    <t>Max Staples</t>
  </si>
  <si>
    <t>Neil Coombes</t>
  </si>
  <si>
    <t>Merv Watkins</t>
  </si>
  <si>
    <t>Don MacIntyre</t>
  </si>
  <si>
    <t>Medium Run - Female</t>
  </si>
  <si>
    <t>Morgan Topham</t>
  </si>
  <si>
    <t>Andrea Brewer</t>
  </si>
  <si>
    <t>Leanne Quirk</t>
  </si>
  <si>
    <t>Anna Conyers</t>
  </si>
  <si>
    <t>Carlie Henman</t>
  </si>
  <si>
    <t>Melissa Comrie</t>
  </si>
  <si>
    <t>Tiffany Roweth</t>
  </si>
  <si>
    <t>Pauline Moore</t>
  </si>
  <si>
    <t>Christine Schiller</t>
  </si>
  <si>
    <t>Cindy Earl</t>
  </si>
  <si>
    <t>Louise Telford</t>
  </si>
  <si>
    <t>Rebecca Woods</t>
  </si>
  <si>
    <t>Nicole Williams</t>
  </si>
  <si>
    <t>Sue Hocking</t>
  </si>
  <si>
    <t>Gwen Riordan</t>
  </si>
  <si>
    <t>Josette Staples</t>
  </si>
  <si>
    <t>Medium Run - Male</t>
  </si>
  <si>
    <t>Joss Walker</t>
  </si>
  <si>
    <t>Paul MacDonald</t>
  </si>
  <si>
    <t>Simon Matthews</t>
  </si>
  <si>
    <t>Terry Ness</t>
  </si>
  <si>
    <t>Robert Taylor</t>
  </si>
  <si>
    <t>Brett Whiting</t>
  </si>
  <si>
    <t>Daryle Brewer</t>
  </si>
  <si>
    <t>Phil Roy</t>
  </si>
  <si>
    <t>Ken Grimson</t>
  </si>
  <si>
    <t>Mick Quirk</t>
  </si>
  <si>
    <t>Gary Scott</t>
  </si>
  <si>
    <t>Brendan Guise</t>
  </si>
  <si>
    <t>Gregory Guise</t>
  </si>
  <si>
    <t>Kevin Riordan</t>
  </si>
  <si>
    <t>Barry Walker</t>
  </si>
  <si>
    <t>Short run - Female</t>
  </si>
  <si>
    <t>S</t>
  </si>
  <si>
    <t>Freya Matthews</t>
  </si>
  <si>
    <t>Eve Matthews</t>
  </si>
  <si>
    <t>Phoebe Matthews</t>
  </si>
  <si>
    <t>Eloisa Glen</t>
  </si>
  <si>
    <t>Kathleen Skinner</t>
  </si>
  <si>
    <t>Kath Gregorovic</t>
  </si>
  <si>
    <t>Short run - male</t>
  </si>
  <si>
    <t>Jacob Nelson</t>
  </si>
  <si>
    <t>Malcolm Edgar</t>
  </si>
  <si>
    <t>Finn Jones</t>
  </si>
  <si>
    <t>Hayden Earl</t>
  </si>
  <si>
    <t>Nathan Earl</t>
  </si>
  <si>
    <t>Andrew Earl</t>
  </si>
  <si>
    <t>Bill Hase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</si>
  <si>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</si>
  <si>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</si>
  <si>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</si>
  <si>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</si>
  <si>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</si>
  <si>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Medium Run = </t>
  </si>
  <si>
    <t xml:space="preserve">Short Run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</si>
</sst>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\-mm\-dd;@"/>
    <numFmt numFmtId="166" formatCode="h:mm:ss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65" fontId="0" fillId="0" borderId="3" xfId="0" applyNumberFormat="1" applyBorder="1"/>
    <xf numFmtId="0" fontId="0" fillId="0" borderId="3" xfId="0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166" fontId="9" fillId="0" borderId="3" xfId="0" applyNumberFormat="1" applyFont="1" applyFill="1" applyBorder="1" applyAlignment="1">
      <alignment horizontal="center"/>
    </xf>
    <xf numFmtId="0" fontId="0" fillId="0" borderId="4" xfId="0" applyBorder="1"/>
    <xf numFmtId="165" fontId="0" fillId="0" borderId="4" xfId="0" applyNumberFormat="1" applyBorder="1"/>
    <xf numFmtId="0" fontId="0" fillId="0" borderId="4" xfId="0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0" fontId="0" fillId="0" borderId="5" xfId="0" applyBorder="1"/>
    <xf numFmtId="165" fontId="0" fillId="0" borderId="5" xfId="0" applyNumberFormat="1" applyBorder="1"/>
    <xf numFmtId="0" fontId="0" fillId="0" borderId="5" xfId="0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/>
    <xf numFmtId="1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0" borderId="3" xfId="0" applyFont="1" applyBorder="1"/>
    <xf numFmtId="0" fontId="11" fillId="0" borderId="4" xfId="0" applyFont="1" applyBorder="1"/>
    <xf numFmtId="0" fontId="11" fillId="0" borderId="5" xfId="0" applyFont="1" applyBorder="1"/>
    <xf numFmtId="0" fontId="9" fillId="0" borderId="5" xfId="0" applyFont="1" applyFill="1" applyBorder="1" applyAlignment="1">
      <alignment horizontal="center"/>
    </xf>
    <xf numFmtId="14" fontId="0" fillId="0" borderId="6" xfId="0" applyNumberFormat="1" applyBorder="1"/>
    <xf numFmtId="0" fontId="11" fillId="0" borderId="6" xfId="0" applyFont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66" fontId="9" fillId="0" borderId="6" xfId="0" applyNumberFormat="1" applyFont="1" applyFill="1" applyBorder="1" applyAlignment="1">
      <alignment horizontal="center"/>
    </xf>
    <xf numFmtId="0" fontId="11" fillId="0" borderId="7" xfId="0" applyFont="1" applyBorder="1"/>
    <xf numFmtId="0" fontId="9" fillId="2" borderId="6" xfId="0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1" fillId="0" borderId="8" xfId="0" applyFont="1" applyBorder="1"/>
    <xf numFmtId="165" fontId="0" fillId="0" borderId="8" xfId="0" applyNumberFormat="1" applyBorder="1"/>
    <xf numFmtId="0" fontId="0" fillId="0" borderId="8" xfId="0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1" fillId="0" borderId="9" xfId="0" applyFont="1" applyBorder="1"/>
    <xf numFmtId="165" fontId="0" fillId="0" borderId="9" xfId="0" applyNumberFormat="1" applyBorder="1"/>
    <xf numFmtId="0" fontId="0" fillId="0" borderId="9" xfId="0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3" borderId="10" xfId="0" applyFill="1" applyBorder="1"/>
    <xf numFmtId="0" fontId="0" fillId="3" borderId="6" xfId="0" applyFill="1" applyBorder="1"/>
    <xf numFmtId="164" fontId="1" fillId="3" borderId="6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164" fontId="0" fillId="0" borderId="0" xfId="0" applyNumberFormat="1"/>
    <xf numFmtId="164" fontId="1" fillId="4" borderId="12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left"/>
    </xf>
    <xf numFmtId="164" fontId="1" fillId="4" borderId="14" xfId="0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87"/>
  <sheetViews>
    <sheetView tabSelected="1" workbookViewId="0">
      <selection activeCell="Q7" sqref="Q7"/>
    </sheetView>
  </sheetViews>
  <sheetFormatPr defaultRowHeight="14.4" x14ac:dyDescent="0.3"/>
  <cols>
    <col min="1" max="1" width="10.88671875" customWidth="1"/>
    <col min="2" max="2" width="10.44140625" customWidth="1"/>
    <col min="3" max="3" width="15.6640625" customWidth="1"/>
    <col min="4" max="4" width="8.33203125" customWidth="1"/>
    <col min="5" max="5" width="8.88671875" customWidth="1"/>
    <col min="6" max="6" width="15" customWidth="1"/>
    <col min="7" max="7" width="5" customWidth="1"/>
    <col min="8" max="8" width="12.5546875" customWidth="1"/>
  </cols>
  <sheetData>
    <row r="1" spans="1:9" ht="18" x14ac:dyDescent="0.35">
      <c r="A1" s="1" t="s">
        <v>0</v>
      </c>
      <c r="B1" s="2"/>
      <c r="C1" s="3"/>
      <c r="D1" s="3"/>
      <c r="E1" s="4"/>
      <c r="F1" s="5"/>
      <c r="G1" s="2"/>
      <c r="H1" s="2"/>
      <c r="I1" s="6"/>
    </row>
    <row r="2" spans="1:9" ht="15.6" x14ac:dyDescent="0.3">
      <c r="A2" s="1"/>
      <c r="C2" s="7"/>
      <c r="D2" s="7"/>
      <c r="E2" s="8"/>
      <c r="F2" s="9"/>
      <c r="I2" s="10"/>
    </row>
    <row r="3" spans="1:9" ht="16.2" thickBot="1" x14ac:dyDescent="0.35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1" t="s">
        <v>7</v>
      </c>
      <c r="H3" s="11" t="s">
        <v>8</v>
      </c>
      <c r="I3" s="11" t="s">
        <v>9</v>
      </c>
    </row>
    <row r="4" spans="1:9" x14ac:dyDescent="0.3">
      <c r="A4" s="14" t="s">
        <v>10</v>
      </c>
      <c r="B4" s="15"/>
      <c r="C4" s="15"/>
      <c r="D4" s="15"/>
      <c r="E4" s="16"/>
      <c r="F4" s="15"/>
      <c r="G4" s="15"/>
      <c r="H4" s="15"/>
      <c r="I4" s="15"/>
    </row>
    <row r="5" spans="1:9" x14ac:dyDescent="0.3">
      <c r="A5" s="17"/>
      <c r="B5" s="18">
        <v>42511</v>
      </c>
      <c r="C5" s="19" t="s">
        <v>11</v>
      </c>
      <c r="D5" s="20" t="s">
        <v>12</v>
      </c>
      <c r="E5" s="21">
        <v>8.9</v>
      </c>
      <c r="F5" s="22" t="s">
        <v>13</v>
      </c>
      <c r="G5" s="20" t="s">
        <v>14</v>
      </c>
      <c r="H5" s="20">
        <v>141</v>
      </c>
      <c r="I5" s="23">
        <v>3.1157407407407408E-2</v>
      </c>
    </row>
    <row r="6" spans="1:9" x14ac:dyDescent="0.3">
      <c r="A6" s="24"/>
      <c r="B6" s="25">
        <f t="shared" ref="B6:B16" si="0">$B$5</f>
        <v>42511</v>
      </c>
      <c r="C6" s="26" t="str">
        <f t="shared" ref="C6:C16" si="1">$C$5</f>
        <v>Music Jig</v>
      </c>
      <c r="D6" s="27" t="str">
        <f t="shared" ref="D6:D16" si="2">$D$5</f>
        <v>L</v>
      </c>
      <c r="E6" s="28">
        <f t="shared" ref="E6:E16" si="3">IF(ISBLANK($E$5),"",$E$5)</f>
        <v>8.9</v>
      </c>
      <c r="F6" s="29" t="s">
        <v>15</v>
      </c>
      <c r="G6" s="30" t="s">
        <v>14</v>
      </c>
      <c r="H6" s="30">
        <v>359</v>
      </c>
      <c r="I6" s="31">
        <v>3.1481481481481485E-2</v>
      </c>
    </row>
    <row r="7" spans="1:9" x14ac:dyDescent="0.3">
      <c r="A7" s="24"/>
      <c r="B7" s="25">
        <f t="shared" si="0"/>
        <v>42511</v>
      </c>
      <c r="C7" s="26" t="str">
        <f t="shared" si="1"/>
        <v>Music Jig</v>
      </c>
      <c r="D7" s="27" t="str">
        <f t="shared" si="2"/>
        <v>L</v>
      </c>
      <c r="E7" s="28">
        <f t="shared" si="3"/>
        <v>8.9</v>
      </c>
      <c r="F7" s="29" t="s">
        <v>16</v>
      </c>
      <c r="G7" s="30" t="s">
        <v>14</v>
      </c>
      <c r="H7" s="30">
        <v>328</v>
      </c>
      <c r="I7" s="31">
        <v>3.3680555555555554E-2</v>
      </c>
    </row>
    <row r="8" spans="1:9" x14ac:dyDescent="0.3">
      <c r="A8" s="24"/>
      <c r="B8" s="25">
        <f t="shared" si="0"/>
        <v>42511</v>
      </c>
      <c r="C8" s="26" t="str">
        <f t="shared" si="1"/>
        <v>Music Jig</v>
      </c>
      <c r="D8" s="27" t="str">
        <f t="shared" si="2"/>
        <v>L</v>
      </c>
      <c r="E8" s="28">
        <f t="shared" si="3"/>
        <v>8.9</v>
      </c>
      <c r="F8" s="29" t="s">
        <v>17</v>
      </c>
      <c r="G8" s="30" t="s">
        <v>14</v>
      </c>
      <c r="H8" s="30"/>
      <c r="I8" s="31">
        <v>3.5462962962962967E-2</v>
      </c>
    </row>
    <row r="9" spans="1:9" x14ac:dyDescent="0.3">
      <c r="A9" s="24"/>
      <c r="B9" s="25">
        <f t="shared" si="0"/>
        <v>42511</v>
      </c>
      <c r="C9" s="26" t="str">
        <f t="shared" si="1"/>
        <v>Music Jig</v>
      </c>
      <c r="D9" s="27" t="str">
        <f t="shared" si="2"/>
        <v>L</v>
      </c>
      <c r="E9" s="28">
        <f t="shared" si="3"/>
        <v>8.9</v>
      </c>
      <c r="F9" s="29" t="s">
        <v>18</v>
      </c>
      <c r="G9" s="30" t="s">
        <v>14</v>
      </c>
      <c r="H9" s="30">
        <v>127</v>
      </c>
      <c r="I9" s="31">
        <v>3.6527777777777777E-2</v>
      </c>
    </row>
    <row r="10" spans="1:9" x14ac:dyDescent="0.3">
      <c r="A10" s="24"/>
      <c r="B10" s="25">
        <f t="shared" si="0"/>
        <v>42511</v>
      </c>
      <c r="C10" s="26" t="str">
        <f t="shared" si="1"/>
        <v>Music Jig</v>
      </c>
      <c r="D10" s="27" t="str">
        <f t="shared" si="2"/>
        <v>L</v>
      </c>
      <c r="E10" s="28">
        <f t="shared" si="3"/>
        <v>8.9</v>
      </c>
      <c r="F10" s="29" t="s">
        <v>19</v>
      </c>
      <c r="G10" s="30" t="s">
        <v>14</v>
      </c>
      <c r="H10" s="30"/>
      <c r="I10" s="31">
        <v>3.8449074074074073E-2</v>
      </c>
    </row>
    <row r="11" spans="1:9" x14ac:dyDescent="0.3">
      <c r="A11" s="24"/>
      <c r="B11" s="25">
        <f t="shared" si="0"/>
        <v>42511</v>
      </c>
      <c r="C11" s="26" t="str">
        <f t="shared" si="1"/>
        <v>Music Jig</v>
      </c>
      <c r="D11" s="27" t="str">
        <f t="shared" si="2"/>
        <v>L</v>
      </c>
      <c r="E11" s="28">
        <f t="shared" si="3"/>
        <v>8.9</v>
      </c>
      <c r="F11" s="29" t="s">
        <v>20</v>
      </c>
      <c r="G11" s="30" t="s">
        <v>14</v>
      </c>
      <c r="H11" s="30">
        <v>430</v>
      </c>
      <c r="I11" s="31">
        <v>3.8831018518518515E-2</v>
      </c>
    </row>
    <row r="12" spans="1:9" x14ac:dyDescent="0.3">
      <c r="A12" s="24"/>
      <c r="B12" s="25">
        <f t="shared" si="0"/>
        <v>42511</v>
      </c>
      <c r="C12" s="26" t="str">
        <f t="shared" si="1"/>
        <v>Music Jig</v>
      </c>
      <c r="D12" s="27" t="str">
        <f t="shared" si="2"/>
        <v>L</v>
      </c>
      <c r="E12" s="28">
        <f t="shared" si="3"/>
        <v>8.9</v>
      </c>
      <c r="F12" s="29" t="s">
        <v>21</v>
      </c>
      <c r="G12" s="27" t="s">
        <v>14</v>
      </c>
      <c r="H12" s="30">
        <v>105</v>
      </c>
      <c r="I12" s="31">
        <v>4.1053240740740744E-2</v>
      </c>
    </row>
    <row r="13" spans="1:9" x14ac:dyDescent="0.3">
      <c r="A13" s="24"/>
      <c r="B13" s="25">
        <f t="shared" si="0"/>
        <v>42511</v>
      </c>
      <c r="C13" s="26" t="str">
        <f t="shared" si="1"/>
        <v>Music Jig</v>
      </c>
      <c r="D13" s="27" t="str">
        <f t="shared" si="2"/>
        <v>L</v>
      </c>
      <c r="E13" s="28">
        <f t="shared" si="3"/>
        <v>8.9</v>
      </c>
      <c r="F13" s="29" t="s">
        <v>22</v>
      </c>
      <c r="G13" s="30" t="s">
        <v>14</v>
      </c>
      <c r="H13" s="30"/>
      <c r="I13" s="31">
        <v>4.3750000000000004E-2</v>
      </c>
    </row>
    <row r="14" spans="1:9" x14ac:dyDescent="0.3">
      <c r="A14" s="24"/>
      <c r="B14" s="25">
        <f t="shared" si="0"/>
        <v>42511</v>
      </c>
      <c r="C14" s="26" t="str">
        <f t="shared" si="1"/>
        <v>Music Jig</v>
      </c>
      <c r="D14" s="27" t="str">
        <f t="shared" si="2"/>
        <v>L</v>
      </c>
      <c r="E14" s="28">
        <f t="shared" si="3"/>
        <v>8.9</v>
      </c>
      <c r="F14" s="29" t="s">
        <v>23</v>
      </c>
      <c r="G14" s="27" t="s">
        <v>14</v>
      </c>
      <c r="H14" s="30">
        <v>47</v>
      </c>
      <c r="I14" s="31">
        <v>4.9999999999999996E-2</v>
      </c>
    </row>
    <row r="15" spans="1:9" x14ac:dyDescent="0.3">
      <c r="A15" s="24"/>
      <c r="B15" s="25">
        <f t="shared" si="0"/>
        <v>42511</v>
      </c>
      <c r="C15" s="26" t="str">
        <f t="shared" si="1"/>
        <v>Music Jig</v>
      </c>
      <c r="D15" s="27" t="str">
        <f t="shared" si="2"/>
        <v>L</v>
      </c>
      <c r="E15" s="28">
        <f t="shared" si="3"/>
        <v>8.9</v>
      </c>
      <c r="F15" s="29" t="s">
        <v>24</v>
      </c>
      <c r="G15" s="30" t="s">
        <v>14</v>
      </c>
      <c r="H15" s="30">
        <v>95</v>
      </c>
      <c r="I15" s="31">
        <v>5.46875E-2</v>
      </c>
    </row>
    <row r="16" spans="1:9" x14ac:dyDescent="0.3">
      <c r="A16" s="32"/>
      <c r="B16" s="33">
        <f t="shared" si="0"/>
        <v>42511</v>
      </c>
      <c r="C16" s="34" t="str">
        <f t="shared" si="1"/>
        <v>Music Jig</v>
      </c>
      <c r="D16" s="35" t="str">
        <f t="shared" si="2"/>
        <v>L</v>
      </c>
      <c r="E16" s="36">
        <f t="shared" si="3"/>
        <v>8.9</v>
      </c>
      <c r="F16" s="29" t="s">
        <v>25</v>
      </c>
      <c r="G16" s="30" t="s">
        <v>14</v>
      </c>
      <c r="H16" s="30">
        <v>268</v>
      </c>
      <c r="I16" s="31">
        <v>6.3194444444444442E-2</v>
      </c>
    </row>
    <row r="17" spans="1:9" x14ac:dyDescent="0.3">
      <c r="A17" s="37" t="s">
        <v>26</v>
      </c>
      <c r="B17" s="38"/>
      <c r="C17" s="39"/>
      <c r="D17" s="40"/>
      <c r="E17" s="41"/>
      <c r="F17" s="40"/>
      <c r="G17" s="40"/>
      <c r="H17" s="40"/>
      <c r="I17" s="42"/>
    </row>
    <row r="18" spans="1:9" x14ac:dyDescent="0.3">
      <c r="A18" s="43"/>
      <c r="B18" s="18">
        <f t="shared" ref="B18:B32" si="4">$B$5</f>
        <v>42511</v>
      </c>
      <c r="C18" s="19" t="str">
        <f t="shared" ref="C18:C32" si="5">$C$5</f>
        <v>Music Jig</v>
      </c>
      <c r="D18" s="20" t="str">
        <f t="shared" ref="D18:D32" si="6">$D$5</f>
        <v>L</v>
      </c>
      <c r="E18" s="21">
        <f t="shared" ref="E18:E32" si="7">IF(ISBLANK($E$5),"",$E$5)</f>
        <v>8.9</v>
      </c>
      <c r="F18" s="29" t="s">
        <v>27</v>
      </c>
      <c r="G18" s="30" t="s">
        <v>28</v>
      </c>
      <c r="H18" s="30">
        <v>287</v>
      </c>
      <c r="I18" s="31">
        <v>2.75E-2</v>
      </c>
    </row>
    <row r="19" spans="1:9" x14ac:dyDescent="0.3">
      <c r="A19" s="44"/>
      <c r="B19" s="25">
        <f t="shared" si="4"/>
        <v>42511</v>
      </c>
      <c r="C19" s="26" t="str">
        <f t="shared" si="5"/>
        <v>Music Jig</v>
      </c>
      <c r="D19" s="30" t="str">
        <f t="shared" si="6"/>
        <v>L</v>
      </c>
      <c r="E19" s="28">
        <f t="shared" si="7"/>
        <v>8.9</v>
      </c>
      <c r="F19" s="29" t="s">
        <v>29</v>
      </c>
      <c r="G19" s="30" t="s">
        <v>28</v>
      </c>
      <c r="H19" s="30">
        <v>4</v>
      </c>
      <c r="I19" s="31">
        <v>2.8217592592592589E-2</v>
      </c>
    </row>
    <row r="20" spans="1:9" x14ac:dyDescent="0.3">
      <c r="A20" s="44"/>
      <c r="B20" s="25">
        <f t="shared" si="4"/>
        <v>42511</v>
      </c>
      <c r="C20" s="26" t="str">
        <f t="shared" si="5"/>
        <v>Music Jig</v>
      </c>
      <c r="D20" s="30" t="str">
        <f t="shared" si="6"/>
        <v>L</v>
      </c>
      <c r="E20" s="28">
        <f t="shared" si="7"/>
        <v>8.9</v>
      </c>
      <c r="F20" s="29" t="s">
        <v>30</v>
      </c>
      <c r="G20" s="30" t="s">
        <v>28</v>
      </c>
      <c r="H20" s="30">
        <v>444</v>
      </c>
      <c r="I20" s="31">
        <v>3.2638888888888891E-2</v>
      </c>
    </row>
    <row r="21" spans="1:9" x14ac:dyDescent="0.3">
      <c r="A21" s="44"/>
      <c r="B21" s="25">
        <f t="shared" si="4"/>
        <v>42511</v>
      </c>
      <c r="C21" s="26" t="str">
        <f t="shared" si="5"/>
        <v>Music Jig</v>
      </c>
      <c r="D21" s="30" t="str">
        <f t="shared" si="6"/>
        <v>L</v>
      </c>
      <c r="E21" s="28">
        <f t="shared" si="7"/>
        <v>8.9</v>
      </c>
      <c r="F21" s="29" t="s">
        <v>31</v>
      </c>
      <c r="G21" s="30" t="s">
        <v>28</v>
      </c>
      <c r="H21" s="30">
        <v>27</v>
      </c>
      <c r="I21" s="31">
        <v>3.2696759259259259E-2</v>
      </c>
    </row>
    <row r="22" spans="1:9" x14ac:dyDescent="0.3">
      <c r="A22" s="44"/>
      <c r="B22" s="25">
        <f t="shared" si="4"/>
        <v>42511</v>
      </c>
      <c r="C22" s="26" t="str">
        <f t="shared" si="5"/>
        <v>Music Jig</v>
      </c>
      <c r="D22" s="30" t="str">
        <f t="shared" si="6"/>
        <v>L</v>
      </c>
      <c r="E22" s="28">
        <f t="shared" si="7"/>
        <v>8.9</v>
      </c>
      <c r="F22" s="29" t="s">
        <v>32</v>
      </c>
      <c r="G22" s="30" t="s">
        <v>28</v>
      </c>
      <c r="H22" s="30">
        <v>12</v>
      </c>
      <c r="I22" s="31">
        <v>3.3333333333333333E-2</v>
      </c>
    </row>
    <row r="23" spans="1:9" x14ac:dyDescent="0.3">
      <c r="A23" s="44"/>
      <c r="B23" s="25">
        <f t="shared" si="4"/>
        <v>42511</v>
      </c>
      <c r="C23" s="26" t="str">
        <f t="shared" si="5"/>
        <v>Music Jig</v>
      </c>
      <c r="D23" s="30" t="str">
        <f t="shared" si="6"/>
        <v>L</v>
      </c>
      <c r="E23" s="28">
        <f t="shared" si="7"/>
        <v>8.9</v>
      </c>
      <c r="F23" s="29" t="s">
        <v>33</v>
      </c>
      <c r="G23" s="30" t="s">
        <v>28</v>
      </c>
      <c r="H23" s="30">
        <v>114</v>
      </c>
      <c r="I23" s="31">
        <v>3.4062500000000002E-2</v>
      </c>
    </row>
    <row r="24" spans="1:9" x14ac:dyDescent="0.3">
      <c r="A24" s="44"/>
      <c r="B24" s="25">
        <f t="shared" si="4"/>
        <v>42511</v>
      </c>
      <c r="C24" s="26" t="str">
        <f t="shared" si="5"/>
        <v>Music Jig</v>
      </c>
      <c r="D24" s="30" t="str">
        <f t="shared" si="6"/>
        <v>L</v>
      </c>
      <c r="E24" s="28">
        <f t="shared" si="7"/>
        <v>8.9</v>
      </c>
      <c r="F24" s="29" t="s">
        <v>34</v>
      </c>
      <c r="G24" s="30" t="s">
        <v>28</v>
      </c>
      <c r="H24" s="30">
        <v>238</v>
      </c>
      <c r="I24" s="31">
        <v>3.4999999999999996E-2</v>
      </c>
    </row>
    <row r="25" spans="1:9" x14ac:dyDescent="0.3">
      <c r="A25" s="44"/>
      <c r="B25" s="25">
        <f t="shared" si="4"/>
        <v>42511</v>
      </c>
      <c r="C25" s="26" t="str">
        <f t="shared" si="5"/>
        <v>Music Jig</v>
      </c>
      <c r="D25" s="30" t="str">
        <f t="shared" si="6"/>
        <v>L</v>
      </c>
      <c r="E25" s="28">
        <f t="shared" si="7"/>
        <v>8.9</v>
      </c>
      <c r="F25" s="29" t="s">
        <v>35</v>
      </c>
      <c r="G25" s="30" t="s">
        <v>28</v>
      </c>
      <c r="H25" s="30">
        <v>252</v>
      </c>
      <c r="I25" s="31">
        <v>3.516203703703704E-2</v>
      </c>
    </row>
    <row r="26" spans="1:9" x14ac:dyDescent="0.3">
      <c r="A26" s="44"/>
      <c r="B26" s="25">
        <f t="shared" si="4"/>
        <v>42511</v>
      </c>
      <c r="C26" s="26" t="str">
        <f t="shared" si="5"/>
        <v>Music Jig</v>
      </c>
      <c r="D26" s="30" t="str">
        <f t="shared" si="6"/>
        <v>L</v>
      </c>
      <c r="E26" s="28">
        <f t="shared" si="7"/>
        <v>8.9</v>
      </c>
      <c r="F26" s="29" t="s">
        <v>36</v>
      </c>
      <c r="G26" s="30" t="s">
        <v>28</v>
      </c>
      <c r="H26" s="30">
        <v>71</v>
      </c>
      <c r="I26" s="31">
        <v>3.5231481481481482E-2</v>
      </c>
    </row>
    <row r="27" spans="1:9" x14ac:dyDescent="0.3">
      <c r="A27" s="44"/>
      <c r="B27" s="25">
        <f t="shared" si="4"/>
        <v>42511</v>
      </c>
      <c r="C27" s="26" t="str">
        <f t="shared" si="5"/>
        <v>Music Jig</v>
      </c>
      <c r="D27" s="30" t="str">
        <f t="shared" si="6"/>
        <v>L</v>
      </c>
      <c r="E27" s="28">
        <f t="shared" si="7"/>
        <v>8.9</v>
      </c>
      <c r="F27" s="29" t="s">
        <v>37</v>
      </c>
      <c r="G27" s="30" t="s">
        <v>28</v>
      </c>
      <c r="H27" s="30"/>
      <c r="I27" s="31">
        <v>3.681712962962963E-2</v>
      </c>
    </row>
    <row r="28" spans="1:9" x14ac:dyDescent="0.3">
      <c r="A28" s="44"/>
      <c r="B28" s="25">
        <f t="shared" si="4"/>
        <v>42511</v>
      </c>
      <c r="C28" s="26" t="str">
        <f t="shared" si="5"/>
        <v>Music Jig</v>
      </c>
      <c r="D28" s="30" t="str">
        <f t="shared" si="6"/>
        <v>L</v>
      </c>
      <c r="E28" s="28">
        <f t="shared" si="7"/>
        <v>8.9</v>
      </c>
      <c r="F28" s="29" t="s">
        <v>38</v>
      </c>
      <c r="G28" s="30" t="s">
        <v>28</v>
      </c>
      <c r="H28" s="30">
        <v>11</v>
      </c>
      <c r="I28" s="31">
        <v>3.695601851851852E-2</v>
      </c>
    </row>
    <row r="29" spans="1:9" x14ac:dyDescent="0.3">
      <c r="A29" s="44"/>
      <c r="B29" s="25">
        <f t="shared" si="4"/>
        <v>42511</v>
      </c>
      <c r="C29" s="26" t="str">
        <f t="shared" si="5"/>
        <v>Music Jig</v>
      </c>
      <c r="D29" s="30" t="str">
        <f t="shared" si="6"/>
        <v>L</v>
      </c>
      <c r="E29" s="28">
        <f t="shared" si="7"/>
        <v>8.9</v>
      </c>
      <c r="F29" s="29" t="s">
        <v>39</v>
      </c>
      <c r="G29" s="30" t="s">
        <v>28</v>
      </c>
      <c r="H29" s="30">
        <v>13</v>
      </c>
      <c r="I29" s="31">
        <v>3.6979166666666667E-2</v>
      </c>
    </row>
    <row r="30" spans="1:9" x14ac:dyDescent="0.3">
      <c r="A30" s="44"/>
      <c r="B30" s="25">
        <f t="shared" si="4"/>
        <v>42511</v>
      </c>
      <c r="C30" s="26" t="str">
        <f t="shared" si="5"/>
        <v>Music Jig</v>
      </c>
      <c r="D30" s="30" t="str">
        <f t="shared" si="6"/>
        <v>L</v>
      </c>
      <c r="E30" s="28">
        <f t="shared" si="7"/>
        <v>8.9</v>
      </c>
      <c r="F30" s="29" t="s">
        <v>40</v>
      </c>
      <c r="G30" s="30" t="s">
        <v>28</v>
      </c>
      <c r="H30" s="30">
        <v>96</v>
      </c>
      <c r="I30" s="31">
        <v>4.1828703703703701E-2</v>
      </c>
    </row>
    <row r="31" spans="1:9" x14ac:dyDescent="0.3">
      <c r="A31" s="44"/>
      <c r="B31" s="25">
        <f t="shared" si="4"/>
        <v>42511</v>
      </c>
      <c r="C31" s="26" t="str">
        <f t="shared" si="5"/>
        <v>Music Jig</v>
      </c>
      <c r="D31" s="30" t="str">
        <f t="shared" si="6"/>
        <v>L</v>
      </c>
      <c r="E31" s="28">
        <f t="shared" si="7"/>
        <v>8.9</v>
      </c>
      <c r="F31" s="29" t="s">
        <v>41</v>
      </c>
      <c r="G31" s="30" t="s">
        <v>28</v>
      </c>
      <c r="H31" s="30">
        <v>121</v>
      </c>
      <c r="I31" s="31">
        <v>4.8726851851851855E-2</v>
      </c>
    </row>
    <row r="32" spans="1:9" x14ac:dyDescent="0.3">
      <c r="A32" s="45"/>
      <c r="B32" s="33">
        <f t="shared" si="4"/>
        <v>42511</v>
      </c>
      <c r="C32" s="34" t="str">
        <f t="shared" si="5"/>
        <v>Music Jig</v>
      </c>
      <c r="D32" s="46" t="str">
        <f t="shared" si="6"/>
        <v>L</v>
      </c>
      <c r="E32" s="36">
        <f t="shared" si="7"/>
        <v>8.9</v>
      </c>
      <c r="F32" s="29" t="s">
        <v>42</v>
      </c>
      <c r="G32" s="30" t="s">
        <v>28</v>
      </c>
      <c r="H32" s="30">
        <v>69</v>
      </c>
      <c r="I32" s="31">
        <v>4.8842592592592583E-2</v>
      </c>
    </row>
    <row r="33" spans="1:9" x14ac:dyDescent="0.3">
      <c r="A33" s="37" t="s">
        <v>43</v>
      </c>
      <c r="B33" s="47"/>
      <c r="C33" s="48"/>
      <c r="D33" s="42"/>
      <c r="E33" s="41"/>
      <c r="F33" s="49"/>
      <c r="G33" s="42"/>
      <c r="H33" s="42"/>
      <c r="I33" s="50"/>
    </row>
    <row r="34" spans="1:9" x14ac:dyDescent="0.3">
      <c r="A34" s="43"/>
      <c r="B34" s="18">
        <f t="shared" ref="B34:B49" si="8">$B$5</f>
        <v>42511</v>
      </c>
      <c r="C34" s="19" t="str">
        <f t="shared" ref="C34:C49" si="9">$C$5</f>
        <v>Music Jig</v>
      </c>
      <c r="D34" s="20" t="s">
        <v>28</v>
      </c>
      <c r="E34" s="21">
        <v>5.6</v>
      </c>
      <c r="F34" s="29" t="s">
        <v>44</v>
      </c>
      <c r="G34" s="30" t="s">
        <v>14</v>
      </c>
      <c r="H34" s="30"/>
      <c r="I34" s="31">
        <v>2.3067129629629632E-2</v>
      </c>
    </row>
    <row r="35" spans="1:9" x14ac:dyDescent="0.3">
      <c r="A35" s="51"/>
      <c r="B35" s="25">
        <f t="shared" si="8"/>
        <v>42511</v>
      </c>
      <c r="C35" s="26" t="str">
        <f t="shared" si="9"/>
        <v>Music Jig</v>
      </c>
      <c r="D35" s="30" t="str">
        <f t="shared" ref="D35:D49" si="10">$D$34</f>
        <v>M</v>
      </c>
      <c r="E35" s="28">
        <f t="shared" ref="E35:E49" si="11">IF(ISBLANK($E$34),"",$E$34)</f>
        <v>5.6</v>
      </c>
      <c r="F35" s="29" t="s">
        <v>45</v>
      </c>
      <c r="G35" s="30" t="s">
        <v>14</v>
      </c>
      <c r="H35" s="30">
        <v>153</v>
      </c>
      <c r="I35" s="31">
        <v>2.4085648148148148E-2</v>
      </c>
    </row>
    <row r="36" spans="1:9" x14ac:dyDescent="0.3">
      <c r="A36" s="51"/>
      <c r="B36" s="25">
        <f t="shared" si="8"/>
        <v>42511</v>
      </c>
      <c r="C36" s="26" t="str">
        <f t="shared" si="9"/>
        <v>Music Jig</v>
      </c>
      <c r="D36" s="30" t="str">
        <f t="shared" si="10"/>
        <v>M</v>
      </c>
      <c r="E36" s="28">
        <f t="shared" si="11"/>
        <v>5.6</v>
      </c>
      <c r="F36" s="29" t="s">
        <v>46</v>
      </c>
      <c r="G36" s="30" t="s">
        <v>14</v>
      </c>
      <c r="H36" s="30">
        <v>142</v>
      </c>
      <c r="I36" s="31">
        <v>2.4907407407407406E-2</v>
      </c>
    </row>
    <row r="37" spans="1:9" x14ac:dyDescent="0.3">
      <c r="A37" s="51"/>
      <c r="B37" s="25">
        <f t="shared" si="8"/>
        <v>42511</v>
      </c>
      <c r="C37" s="26" t="str">
        <f t="shared" si="9"/>
        <v>Music Jig</v>
      </c>
      <c r="D37" s="30" t="str">
        <f t="shared" si="10"/>
        <v>M</v>
      </c>
      <c r="E37" s="28">
        <f t="shared" si="11"/>
        <v>5.6</v>
      </c>
      <c r="F37" s="29" t="s">
        <v>47</v>
      </c>
      <c r="G37" s="30" t="s">
        <v>14</v>
      </c>
      <c r="H37" s="30">
        <v>131</v>
      </c>
      <c r="I37" s="31">
        <v>2.5115740740740741E-2</v>
      </c>
    </row>
    <row r="38" spans="1:9" x14ac:dyDescent="0.3">
      <c r="A38" s="51"/>
      <c r="B38" s="25">
        <f t="shared" si="8"/>
        <v>42511</v>
      </c>
      <c r="C38" s="26" t="str">
        <f t="shared" si="9"/>
        <v>Music Jig</v>
      </c>
      <c r="D38" s="30" t="str">
        <f t="shared" si="10"/>
        <v>M</v>
      </c>
      <c r="E38" s="28">
        <f t="shared" si="11"/>
        <v>5.6</v>
      </c>
      <c r="F38" s="29" t="s">
        <v>48</v>
      </c>
      <c r="G38" s="30" t="s">
        <v>14</v>
      </c>
      <c r="H38" s="30">
        <v>447</v>
      </c>
      <c r="I38" s="31">
        <v>2.5960648148148149E-2</v>
      </c>
    </row>
    <row r="39" spans="1:9" x14ac:dyDescent="0.3">
      <c r="A39" s="51"/>
      <c r="B39" s="25">
        <f t="shared" si="8"/>
        <v>42511</v>
      </c>
      <c r="C39" s="26" t="str">
        <f t="shared" si="9"/>
        <v>Music Jig</v>
      </c>
      <c r="D39" s="30" t="str">
        <f t="shared" si="10"/>
        <v>M</v>
      </c>
      <c r="E39" s="28">
        <f t="shared" si="11"/>
        <v>5.6</v>
      </c>
      <c r="F39" s="29" t="s">
        <v>49</v>
      </c>
      <c r="G39" s="30" t="s">
        <v>14</v>
      </c>
      <c r="H39" s="30">
        <v>251</v>
      </c>
      <c r="I39" s="31">
        <v>2.8020833333333332E-2</v>
      </c>
    </row>
    <row r="40" spans="1:9" x14ac:dyDescent="0.3">
      <c r="A40" s="51"/>
      <c r="B40" s="25">
        <f t="shared" si="8"/>
        <v>42511</v>
      </c>
      <c r="C40" s="26" t="str">
        <f t="shared" si="9"/>
        <v>Music Jig</v>
      </c>
      <c r="D40" s="30" t="str">
        <f t="shared" si="10"/>
        <v>M</v>
      </c>
      <c r="E40" s="28">
        <f t="shared" si="11"/>
        <v>5.6</v>
      </c>
      <c r="F40" s="29" t="s">
        <v>50</v>
      </c>
      <c r="G40" s="30" t="s">
        <v>14</v>
      </c>
      <c r="H40" s="30"/>
      <c r="I40" s="31">
        <v>2.8726851851851851E-2</v>
      </c>
    </row>
    <row r="41" spans="1:9" x14ac:dyDescent="0.3">
      <c r="A41" s="51"/>
      <c r="B41" s="25">
        <f t="shared" si="8"/>
        <v>42511</v>
      </c>
      <c r="C41" s="26" t="str">
        <f t="shared" si="9"/>
        <v>Music Jig</v>
      </c>
      <c r="D41" s="30" t="str">
        <f t="shared" si="10"/>
        <v>M</v>
      </c>
      <c r="E41" s="28">
        <f t="shared" si="11"/>
        <v>5.6</v>
      </c>
      <c r="F41" s="29" t="s">
        <v>51</v>
      </c>
      <c r="G41" s="30" t="s">
        <v>14</v>
      </c>
      <c r="H41" s="30">
        <v>80</v>
      </c>
      <c r="I41" s="31">
        <v>2.9108796296296296E-2</v>
      </c>
    </row>
    <row r="42" spans="1:9" x14ac:dyDescent="0.3">
      <c r="A42" s="51"/>
      <c r="B42" s="25">
        <f t="shared" si="8"/>
        <v>42511</v>
      </c>
      <c r="C42" s="26" t="str">
        <f t="shared" si="9"/>
        <v>Music Jig</v>
      </c>
      <c r="D42" s="30" t="str">
        <f t="shared" si="10"/>
        <v>M</v>
      </c>
      <c r="E42" s="28">
        <f t="shared" si="11"/>
        <v>5.6</v>
      </c>
      <c r="F42" s="29" t="s">
        <v>52</v>
      </c>
      <c r="G42" s="30" t="s">
        <v>14</v>
      </c>
      <c r="H42" s="30">
        <v>84</v>
      </c>
      <c r="I42" s="31">
        <v>2.943287037037037E-2</v>
      </c>
    </row>
    <row r="43" spans="1:9" x14ac:dyDescent="0.3">
      <c r="A43" s="51"/>
      <c r="B43" s="25">
        <f t="shared" si="8"/>
        <v>42511</v>
      </c>
      <c r="C43" s="26" t="str">
        <f t="shared" si="9"/>
        <v>Music Jig</v>
      </c>
      <c r="D43" s="30" t="str">
        <f t="shared" si="10"/>
        <v>M</v>
      </c>
      <c r="E43" s="28">
        <f t="shared" si="11"/>
        <v>5.6</v>
      </c>
      <c r="F43" s="29" t="s">
        <v>53</v>
      </c>
      <c r="G43" s="30" t="s">
        <v>14</v>
      </c>
      <c r="H43" s="30">
        <v>337</v>
      </c>
      <c r="I43" s="31">
        <v>2.991898148148148E-2</v>
      </c>
    </row>
    <row r="44" spans="1:9" x14ac:dyDescent="0.3">
      <c r="A44" s="51"/>
      <c r="B44" s="25">
        <f t="shared" si="8"/>
        <v>42511</v>
      </c>
      <c r="C44" s="26" t="str">
        <f t="shared" si="9"/>
        <v>Music Jig</v>
      </c>
      <c r="D44" s="30" t="str">
        <f t="shared" si="10"/>
        <v>M</v>
      </c>
      <c r="E44" s="28">
        <f t="shared" si="11"/>
        <v>5.6</v>
      </c>
      <c r="F44" s="29" t="s">
        <v>54</v>
      </c>
      <c r="G44" s="30" t="s">
        <v>14</v>
      </c>
      <c r="H44" s="30">
        <v>113</v>
      </c>
      <c r="I44" s="31">
        <v>3.0648148148148147E-2</v>
      </c>
    </row>
    <row r="45" spans="1:9" x14ac:dyDescent="0.3">
      <c r="A45" s="51"/>
      <c r="B45" s="25">
        <f t="shared" si="8"/>
        <v>42511</v>
      </c>
      <c r="C45" s="26" t="str">
        <f t="shared" si="9"/>
        <v>Music Jig</v>
      </c>
      <c r="D45" s="30" t="str">
        <f t="shared" si="10"/>
        <v>M</v>
      </c>
      <c r="E45" s="28">
        <f t="shared" si="11"/>
        <v>5.6</v>
      </c>
      <c r="F45" s="29" t="s">
        <v>55</v>
      </c>
      <c r="G45" s="30" t="s">
        <v>14</v>
      </c>
      <c r="H45" s="30">
        <v>446</v>
      </c>
      <c r="I45" s="31">
        <v>3.125E-2</v>
      </c>
    </row>
    <row r="46" spans="1:9" x14ac:dyDescent="0.3">
      <c r="A46" s="51"/>
      <c r="B46" s="25">
        <f t="shared" si="8"/>
        <v>42511</v>
      </c>
      <c r="C46" s="26" t="str">
        <f t="shared" si="9"/>
        <v>Music Jig</v>
      </c>
      <c r="D46" s="30" t="str">
        <f t="shared" si="10"/>
        <v>M</v>
      </c>
      <c r="E46" s="28">
        <f t="shared" si="11"/>
        <v>5.6</v>
      </c>
      <c r="F46" s="29" t="s">
        <v>56</v>
      </c>
      <c r="G46" s="30" t="s">
        <v>14</v>
      </c>
      <c r="H46" s="30"/>
      <c r="I46" s="31">
        <v>3.125E-2</v>
      </c>
    </row>
    <row r="47" spans="1:9" x14ac:dyDescent="0.3">
      <c r="A47" s="51"/>
      <c r="B47" s="25">
        <f t="shared" si="8"/>
        <v>42511</v>
      </c>
      <c r="C47" s="26" t="str">
        <f t="shared" si="9"/>
        <v>Music Jig</v>
      </c>
      <c r="D47" s="30" t="str">
        <f t="shared" si="10"/>
        <v>M</v>
      </c>
      <c r="E47" s="28">
        <f t="shared" si="11"/>
        <v>5.6</v>
      </c>
      <c r="F47" s="29" t="s">
        <v>57</v>
      </c>
      <c r="G47" s="30" t="s">
        <v>14</v>
      </c>
      <c r="H47" s="30">
        <v>310</v>
      </c>
      <c r="I47" s="31">
        <v>3.3414351851851855E-2</v>
      </c>
    </row>
    <row r="48" spans="1:9" x14ac:dyDescent="0.3">
      <c r="A48" s="51"/>
      <c r="B48" s="25">
        <f t="shared" si="8"/>
        <v>42511</v>
      </c>
      <c r="C48" s="26" t="str">
        <f t="shared" si="9"/>
        <v>Music Jig</v>
      </c>
      <c r="D48" s="30" t="str">
        <f t="shared" si="10"/>
        <v>M</v>
      </c>
      <c r="E48" s="28">
        <f t="shared" si="11"/>
        <v>5.6</v>
      </c>
      <c r="F48" s="29" t="s">
        <v>58</v>
      </c>
      <c r="G48" s="30" t="s">
        <v>14</v>
      </c>
      <c r="H48" s="30">
        <v>102</v>
      </c>
      <c r="I48" s="31">
        <v>3.4155092592592591E-2</v>
      </c>
    </row>
    <row r="49" spans="1:9" x14ac:dyDescent="0.3">
      <c r="A49" s="51"/>
      <c r="B49" s="25">
        <f t="shared" si="8"/>
        <v>42511</v>
      </c>
      <c r="C49" s="26" t="str">
        <f t="shared" si="9"/>
        <v>Music Jig</v>
      </c>
      <c r="D49" s="30" t="str">
        <f t="shared" si="10"/>
        <v>M</v>
      </c>
      <c r="E49" s="28">
        <f t="shared" si="11"/>
        <v>5.6</v>
      </c>
      <c r="F49" s="29" t="s">
        <v>59</v>
      </c>
      <c r="G49" s="30" t="s">
        <v>14</v>
      </c>
      <c r="H49" s="30">
        <v>112</v>
      </c>
      <c r="I49" s="31">
        <v>4.0046296296296295E-2</v>
      </c>
    </row>
    <row r="50" spans="1:9" x14ac:dyDescent="0.3">
      <c r="A50" s="37" t="s">
        <v>60</v>
      </c>
      <c r="B50" s="38"/>
      <c r="C50" s="39"/>
      <c r="D50" s="52"/>
      <c r="E50" s="53"/>
      <c r="F50" s="40"/>
      <c r="G50" s="40"/>
      <c r="H50" s="40"/>
      <c r="I50" s="42"/>
    </row>
    <row r="51" spans="1:9" x14ac:dyDescent="0.3">
      <c r="A51" s="43"/>
      <c r="B51" s="18">
        <f t="shared" ref="B51:B65" si="12">$B$5</f>
        <v>42511</v>
      </c>
      <c r="C51" s="19" t="str">
        <f t="shared" ref="C51:C65" si="13">$C$5</f>
        <v>Music Jig</v>
      </c>
      <c r="D51" s="20" t="str">
        <f t="shared" ref="D51:D65" si="14">$D$34</f>
        <v>M</v>
      </c>
      <c r="E51" s="21">
        <f t="shared" ref="E51:E65" si="15">IF(ISBLANK($E$34),"",$E$34)</f>
        <v>5.6</v>
      </c>
      <c r="F51" s="29" t="s">
        <v>61</v>
      </c>
      <c r="G51" s="30" t="s">
        <v>28</v>
      </c>
      <c r="H51" s="30">
        <v>258</v>
      </c>
      <c r="I51" s="31">
        <v>1.7719907407407406E-2</v>
      </c>
    </row>
    <row r="52" spans="1:9" x14ac:dyDescent="0.3">
      <c r="A52" s="44"/>
      <c r="B52" s="25">
        <f t="shared" si="12"/>
        <v>42511</v>
      </c>
      <c r="C52" s="26" t="str">
        <f t="shared" si="13"/>
        <v>Music Jig</v>
      </c>
      <c r="D52" s="30" t="str">
        <f t="shared" si="14"/>
        <v>M</v>
      </c>
      <c r="E52" s="28">
        <f t="shared" si="15"/>
        <v>5.6</v>
      </c>
      <c r="F52" s="54" t="s">
        <v>62</v>
      </c>
      <c r="G52" s="27" t="s">
        <v>28</v>
      </c>
      <c r="H52" s="27">
        <v>68</v>
      </c>
      <c r="I52" s="31">
        <v>2.0347222222222221E-2</v>
      </c>
    </row>
    <row r="53" spans="1:9" x14ac:dyDescent="0.3">
      <c r="A53" s="44"/>
      <c r="B53" s="25">
        <f t="shared" si="12"/>
        <v>42511</v>
      </c>
      <c r="C53" s="26" t="str">
        <f t="shared" si="13"/>
        <v>Music Jig</v>
      </c>
      <c r="D53" s="30" t="str">
        <f t="shared" si="14"/>
        <v>M</v>
      </c>
      <c r="E53" s="28">
        <f t="shared" si="15"/>
        <v>5.6</v>
      </c>
      <c r="F53" s="29" t="s">
        <v>63</v>
      </c>
      <c r="G53" s="30" t="s">
        <v>28</v>
      </c>
      <c r="H53" s="30">
        <v>435</v>
      </c>
      <c r="I53" s="31">
        <v>2.2175925925925929E-2</v>
      </c>
    </row>
    <row r="54" spans="1:9" x14ac:dyDescent="0.3">
      <c r="A54" s="44"/>
      <c r="B54" s="25">
        <f t="shared" si="12"/>
        <v>42511</v>
      </c>
      <c r="C54" s="26" t="str">
        <f t="shared" si="13"/>
        <v>Music Jig</v>
      </c>
      <c r="D54" s="30" t="str">
        <f t="shared" si="14"/>
        <v>M</v>
      </c>
      <c r="E54" s="28">
        <f t="shared" si="15"/>
        <v>5.6</v>
      </c>
      <c r="F54" s="29" t="s">
        <v>64</v>
      </c>
      <c r="G54" s="30" t="s">
        <v>28</v>
      </c>
      <c r="H54" s="30">
        <v>88</v>
      </c>
      <c r="I54" s="31">
        <v>2.2777777777777775E-2</v>
      </c>
    </row>
    <row r="55" spans="1:9" x14ac:dyDescent="0.3">
      <c r="A55" s="44"/>
      <c r="B55" s="25">
        <f t="shared" si="12"/>
        <v>42511</v>
      </c>
      <c r="C55" s="26" t="str">
        <f t="shared" si="13"/>
        <v>Music Jig</v>
      </c>
      <c r="D55" s="30" t="str">
        <f t="shared" si="14"/>
        <v>M</v>
      </c>
      <c r="E55" s="28">
        <f t="shared" si="15"/>
        <v>5.6</v>
      </c>
      <c r="F55" s="29" t="s">
        <v>65</v>
      </c>
      <c r="G55" s="30" t="s">
        <v>28</v>
      </c>
      <c r="H55" s="30">
        <v>399</v>
      </c>
      <c r="I55" s="31">
        <v>2.3865740740740743E-2</v>
      </c>
    </row>
    <row r="56" spans="1:9" x14ac:dyDescent="0.3">
      <c r="A56" s="44"/>
      <c r="B56" s="25">
        <f t="shared" si="12"/>
        <v>42511</v>
      </c>
      <c r="C56" s="26" t="str">
        <f t="shared" si="13"/>
        <v>Music Jig</v>
      </c>
      <c r="D56" s="30" t="str">
        <f t="shared" si="14"/>
        <v>M</v>
      </c>
      <c r="E56" s="28">
        <f t="shared" si="15"/>
        <v>5.6</v>
      </c>
      <c r="F56" s="29" t="s">
        <v>66</v>
      </c>
      <c r="G56" s="30" t="s">
        <v>28</v>
      </c>
      <c r="H56" s="30">
        <v>311</v>
      </c>
      <c r="I56" s="31">
        <v>2.388888888888889E-2</v>
      </c>
    </row>
    <row r="57" spans="1:9" x14ac:dyDescent="0.3">
      <c r="A57" s="44"/>
      <c r="B57" s="25">
        <f t="shared" si="12"/>
        <v>42511</v>
      </c>
      <c r="C57" s="26" t="str">
        <f t="shared" si="13"/>
        <v>Music Jig</v>
      </c>
      <c r="D57" s="30" t="str">
        <f t="shared" si="14"/>
        <v>M</v>
      </c>
      <c r="E57" s="28">
        <f t="shared" si="15"/>
        <v>5.6</v>
      </c>
      <c r="F57" s="29" t="s">
        <v>67</v>
      </c>
      <c r="G57" s="30" t="s">
        <v>28</v>
      </c>
      <c r="H57" s="30">
        <v>158</v>
      </c>
      <c r="I57" s="31">
        <v>2.4085648148148148E-2</v>
      </c>
    </row>
    <row r="58" spans="1:9" x14ac:dyDescent="0.3">
      <c r="A58" s="44"/>
      <c r="B58" s="25">
        <f t="shared" si="12"/>
        <v>42511</v>
      </c>
      <c r="C58" s="26" t="str">
        <f t="shared" si="13"/>
        <v>Music Jig</v>
      </c>
      <c r="D58" s="30" t="str">
        <f t="shared" si="14"/>
        <v>M</v>
      </c>
      <c r="E58" s="28">
        <f t="shared" si="15"/>
        <v>5.6</v>
      </c>
      <c r="F58" s="29" t="s">
        <v>68</v>
      </c>
      <c r="G58" s="30" t="s">
        <v>28</v>
      </c>
      <c r="H58" s="30">
        <v>20</v>
      </c>
      <c r="I58" s="31">
        <v>2.4131944444444445E-2</v>
      </c>
    </row>
    <row r="59" spans="1:9" x14ac:dyDescent="0.3">
      <c r="A59" s="44"/>
      <c r="B59" s="25">
        <f t="shared" si="12"/>
        <v>42511</v>
      </c>
      <c r="C59" s="26" t="str">
        <f t="shared" si="13"/>
        <v>Music Jig</v>
      </c>
      <c r="D59" s="30" t="str">
        <f t="shared" si="14"/>
        <v>M</v>
      </c>
      <c r="E59" s="28">
        <f t="shared" si="15"/>
        <v>5.6</v>
      </c>
      <c r="F59" s="29" t="s">
        <v>69</v>
      </c>
      <c r="G59" s="30" t="s">
        <v>28</v>
      </c>
      <c r="H59" s="30">
        <v>53</v>
      </c>
      <c r="I59" s="31">
        <v>2.4895833333333336E-2</v>
      </c>
    </row>
    <row r="60" spans="1:9" x14ac:dyDescent="0.3">
      <c r="A60" s="44"/>
      <c r="B60" s="25">
        <f t="shared" si="12"/>
        <v>42511</v>
      </c>
      <c r="C60" s="26" t="str">
        <f t="shared" si="13"/>
        <v>Music Jig</v>
      </c>
      <c r="D60" s="30" t="str">
        <f t="shared" si="14"/>
        <v>M</v>
      </c>
      <c r="E60" s="28">
        <f t="shared" si="15"/>
        <v>5.6</v>
      </c>
      <c r="F60" s="29" t="s">
        <v>70</v>
      </c>
      <c r="G60" s="30" t="s">
        <v>28</v>
      </c>
      <c r="H60" s="30">
        <v>100</v>
      </c>
      <c r="I60" s="31">
        <v>2.4918981481481483E-2</v>
      </c>
    </row>
    <row r="61" spans="1:9" x14ac:dyDescent="0.3">
      <c r="A61" s="44"/>
      <c r="B61" s="25">
        <f t="shared" si="12"/>
        <v>42511</v>
      </c>
      <c r="C61" s="26" t="str">
        <f t="shared" si="13"/>
        <v>Music Jig</v>
      </c>
      <c r="D61" s="30" t="str">
        <f t="shared" si="14"/>
        <v>M</v>
      </c>
      <c r="E61" s="28">
        <f t="shared" si="15"/>
        <v>5.6</v>
      </c>
      <c r="F61" s="29" t="s">
        <v>71</v>
      </c>
      <c r="G61" s="27" t="s">
        <v>28</v>
      </c>
      <c r="H61" s="30">
        <v>106</v>
      </c>
      <c r="I61" s="31">
        <v>2.5983796296296297E-2</v>
      </c>
    </row>
    <row r="62" spans="1:9" x14ac:dyDescent="0.3">
      <c r="A62" s="44"/>
      <c r="B62" s="25">
        <f t="shared" si="12"/>
        <v>42511</v>
      </c>
      <c r="C62" s="26" t="str">
        <f t="shared" si="13"/>
        <v>Music Jig</v>
      </c>
      <c r="D62" s="30" t="str">
        <f t="shared" si="14"/>
        <v>M</v>
      </c>
      <c r="E62" s="28">
        <f t="shared" si="15"/>
        <v>5.6</v>
      </c>
      <c r="F62" s="29" t="s">
        <v>72</v>
      </c>
      <c r="G62" s="30" t="s">
        <v>28</v>
      </c>
      <c r="H62" s="30">
        <v>450</v>
      </c>
      <c r="I62" s="31">
        <v>2.7708333333333331E-2</v>
      </c>
    </row>
    <row r="63" spans="1:9" x14ac:dyDescent="0.3">
      <c r="A63" s="44"/>
      <c r="B63" s="25">
        <f t="shared" si="12"/>
        <v>42511</v>
      </c>
      <c r="C63" s="26" t="str">
        <f t="shared" si="13"/>
        <v>Music Jig</v>
      </c>
      <c r="D63" s="30" t="str">
        <f t="shared" si="14"/>
        <v>M</v>
      </c>
      <c r="E63" s="28">
        <f t="shared" si="15"/>
        <v>5.6</v>
      </c>
      <c r="F63" s="29" t="s">
        <v>73</v>
      </c>
      <c r="G63" s="30" t="s">
        <v>28</v>
      </c>
      <c r="H63" s="30">
        <v>449</v>
      </c>
      <c r="I63" s="31">
        <v>2.7719907407407405E-2</v>
      </c>
    </row>
    <row r="64" spans="1:9" x14ac:dyDescent="0.3">
      <c r="A64" s="44"/>
      <c r="B64" s="25">
        <f t="shared" si="12"/>
        <v>42511</v>
      </c>
      <c r="C64" s="26" t="str">
        <f t="shared" si="13"/>
        <v>Music Jig</v>
      </c>
      <c r="D64" s="30" t="str">
        <f t="shared" si="14"/>
        <v>M</v>
      </c>
      <c r="E64" s="28">
        <f t="shared" si="15"/>
        <v>5.6</v>
      </c>
      <c r="F64" s="29" t="s">
        <v>74</v>
      </c>
      <c r="G64" s="30" t="s">
        <v>28</v>
      </c>
      <c r="H64" s="30">
        <v>101</v>
      </c>
      <c r="I64" s="31">
        <v>3.8842592592592588E-2</v>
      </c>
    </row>
    <row r="65" spans="1:9" x14ac:dyDescent="0.3">
      <c r="A65" s="24"/>
      <c r="B65" s="25">
        <f t="shared" si="12"/>
        <v>42511</v>
      </c>
      <c r="C65" s="26" t="str">
        <f t="shared" si="13"/>
        <v>Music Jig</v>
      </c>
      <c r="D65" s="30" t="str">
        <f t="shared" si="14"/>
        <v>M</v>
      </c>
      <c r="E65" s="28">
        <f t="shared" si="15"/>
        <v>5.6</v>
      </c>
      <c r="F65" s="29" t="s">
        <v>75</v>
      </c>
      <c r="G65" s="30" t="s">
        <v>28</v>
      </c>
      <c r="H65" s="30">
        <v>120</v>
      </c>
      <c r="I65" s="31">
        <v>4.7916666666666663E-2</v>
      </c>
    </row>
    <row r="66" spans="1:9" x14ac:dyDescent="0.3">
      <c r="A66" s="37" t="s">
        <v>76</v>
      </c>
      <c r="B66" s="38"/>
      <c r="C66" s="39"/>
      <c r="D66" s="52"/>
      <c r="E66" s="53"/>
      <c r="F66" s="40"/>
      <c r="G66" s="40"/>
      <c r="H66" s="40"/>
      <c r="I66" s="42"/>
    </row>
    <row r="67" spans="1:9" x14ac:dyDescent="0.3">
      <c r="A67" s="43"/>
      <c r="B67" s="18">
        <f>$B$5</f>
        <v>42511</v>
      </c>
      <c r="C67" s="19" t="str">
        <f>$C$5</f>
        <v>Music Jig</v>
      </c>
      <c r="D67" s="20" t="s">
        <v>77</v>
      </c>
      <c r="E67" s="21">
        <v>2.7</v>
      </c>
      <c r="F67" s="29" t="s">
        <v>78</v>
      </c>
      <c r="G67" s="30" t="s">
        <v>14</v>
      </c>
      <c r="H67" s="30">
        <v>437</v>
      </c>
      <c r="I67" s="31">
        <v>1.1527777777777777E-2</v>
      </c>
    </row>
    <row r="68" spans="1:9" x14ac:dyDescent="0.3">
      <c r="A68" s="55"/>
      <c r="B68" s="56">
        <f t="shared" ref="B68:B71" si="16">$B$5</f>
        <v>42511</v>
      </c>
      <c r="C68" s="57" t="str">
        <f t="shared" ref="C68:C71" si="17">$C$5</f>
        <v>Music Jig</v>
      </c>
      <c r="D68" s="58" t="str">
        <f t="shared" ref="D68:D71" si="18">$D$67</f>
        <v>S</v>
      </c>
      <c r="E68" s="59">
        <f t="shared" ref="E68:E71" si="19">IF(ISBLANK($E$67),"",$E$67)</f>
        <v>2.7</v>
      </c>
      <c r="F68" s="29" t="s">
        <v>79</v>
      </c>
      <c r="G68" s="30" t="s">
        <v>14</v>
      </c>
      <c r="H68" s="30">
        <v>436</v>
      </c>
      <c r="I68" s="31">
        <v>1.5300925925925926E-2</v>
      </c>
    </row>
    <row r="69" spans="1:9" x14ac:dyDescent="0.3">
      <c r="A69" s="55"/>
      <c r="B69" s="56">
        <f t="shared" si="16"/>
        <v>42511</v>
      </c>
      <c r="C69" s="57" t="str">
        <f t="shared" si="17"/>
        <v>Music Jig</v>
      </c>
      <c r="D69" s="58" t="str">
        <f t="shared" si="18"/>
        <v>S</v>
      </c>
      <c r="E69" s="59">
        <f t="shared" si="19"/>
        <v>2.7</v>
      </c>
      <c r="F69" s="29" t="s">
        <v>80</v>
      </c>
      <c r="G69" s="30" t="s">
        <v>14</v>
      </c>
      <c r="H69" s="30">
        <v>438</v>
      </c>
      <c r="I69" s="31">
        <v>1.5520833333333333E-2</v>
      </c>
    </row>
    <row r="70" spans="1:9" x14ac:dyDescent="0.3">
      <c r="A70" s="55"/>
      <c r="B70" s="56">
        <f t="shared" si="16"/>
        <v>42511</v>
      </c>
      <c r="C70" s="57" t="str">
        <f t="shared" si="17"/>
        <v>Music Jig</v>
      </c>
      <c r="D70" s="58" t="str">
        <f t="shared" si="18"/>
        <v>S</v>
      </c>
      <c r="E70" s="59">
        <f t="shared" si="19"/>
        <v>2.7</v>
      </c>
      <c r="F70" s="29" t="s">
        <v>81</v>
      </c>
      <c r="G70" s="30" t="s">
        <v>14</v>
      </c>
      <c r="H70" s="30">
        <v>204</v>
      </c>
      <c r="I70" s="31">
        <v>2.0370370370370369E-2</v>
      </c>
    </row>
    <row r="71" spans="1:9" x14ac:dyDescent="0.3">
      <c r="A71" s="55"/>
      <c r="B71" s="56">
        <f t="shared" si="16"/>
        <v>42511</v>
      </c>
      <c r="C71" s="57" t="str">
        <f t="shared" si="17"/>
        <v>Music Jig</v>
      </c>
      <c r="D71" s="58" t="str">
        <f t="shared" si="18"/>
        <v>S</v>
      </c>
      <c r="E71" s="59">
        <f t="shared" si="19"/>
        <v>2.7</v>
      </c>
      <c r="F71" s="29" t="s">
        <v>82</v>
      </c>
      <c r="G71" s="30" t="s">
        <v>14</v>
      </c>
      <c r="H71" s="30">
        <v>108</v>
      </c>
      <c r="I71" s="31">
        <v>2.0462962962962964E-2</v>
      </c>
    </row>
    <row r="72" spans="1:9" x14ac:dyDescent="0.3">
      <c r="A72" s="44"/>
      <c r="B72" s="25">
        <f>$B$5</f>
        <v>42511</v>
      </c>
      <c r="C72" s="26" t="str">
        <f>$C$5</f>
        <v>Music Jig</v>
      </c>
      <c r="D72" s="30" t="str">
        <f>$D$67</f>
        <v>S</v>
      </c>
      <c r="E72" s="28">
        <f>IF(ISBLANK($E$67),"",$E$67)</f>
        <v>2.7</v>
      </c>
      <c r="F72" s="29" t="s">
        <v>83</v>
      </c>
      <c r="G72" s="30" t="s">
        <v>14</v>
      </c>
      <c r="H72" s="30">
        <v>50</v>
      </c>
      <c r="I72" s="31">
        <v>2.2164351851851852E-2</v>
      </c>
    </row>
    <row r="73" spans="1:9" x14ac:dyDescent="0.3">
      <c r="A73" s="37" t="s">
        <v>84</v>
      </c>
      <c r="B73" s="38"/>
      <c r="C73" s="39"/>
      <c r="D73" s="52"/>
      <c r="E73" s="53"/>
      <c r="F73" s="40"/>
      <c r="G73" s="40"/>
      <c r="H73" s="40"/>
      <c r="I73" s="42"/>
    </row>
    <row r="74" spans="1:9" x14ac:dyDescent="0.3">
      <c r="A74" s="43"/>
      <c r="B74" s="18">
        <f>$B$5</f>
        <v>42511</v>
      </c>
      <c r="C74" s="19" t="str">
        <f>$C$5</f>
        <v>Music Jig</v>
      </c>
      <c r="D74" s="20" t="str">
        <f>$D$67</f>
        <v>S</v>
      </c>
      <c r="E74" s="21">
        <f>IF(ISBLANK($E$67),"",$E$67)</f>
        <v>2.7</v>
      </c>
      <c r="F74" s="29" t="s">
        <v>85</v>
      </c>
      <c r="G74" s="30" t="s">
        <v>28</v>
      </c>
      <c r="H74" s="30"/>
      <c r="I74" s="31">
        <v>9.4097222222222238E-3</v>
      </c>
    </row>
    <row r="75" spans="1:9" x14ac:dyDescent="0.3">
      <c r="A75" s="24"/>
      <c r="B75" s="25">
        <f>$B$5</f>
        <v>42511</v>
      </c>
      <c r="C75" s="26" t="str">
        <f>$C$5</f>
        <v>Music Jig</v>
      </c>
      <c r="D75" s="30" t="str">
        <f>$D$67</f>
        <v>S</v>
      </c>
      <c r="E75" s="28">
        <f>IF(ISBLANK($E$67),"",$E$67)</f>
        <v>2.7</v>
      </c>
      <c r="F75" s="29" t="s">
        <v>86</v>
      </c>
      <c r="G75" s="30" t="s">
        <v>28</v>
      </c>
      <c r="H75" s="30">
        <v>45</v>
      </c>
      <c r="I75" s="31">
        <v>1.113425925925926E-2</v>
      </c>
    </row>
    <row r="76" spans="1:9" x14ac:dyDescent="0.3">
      <c r="A76" s="24"/>
      <c r="B76" s="25">
        <f t="shared" ref="B76:B78" si="20">$B$5</f>
        <v>42511</v>
      </c>
      <c r="C76" s="26" t="str">
        <f t="shared" ref="C76:C78" si="21">$C$5</f>
        <v>Music Jig</v>
      </c>
      <c r="D76" s="30" t="str">
        <f t="shared" ref="D76:D78" si="22">$D$67</f>
        <v>S</v>
      </c>
      <c r="E76" s="28">
        <f t="shared" ref="E76:E78" si="23">IF(ISBLANK($E$67),"",$E$67)</f>
        <v>2.7</v>
      </c>
      <c r="F76" s="29" t="s">
        <v>87</v>
      </c>
      <c r="G76" s="30" t="s">
        <v>28</v>
      </c>
      <c r="H76" s="30"/>
      <c r="I76" s="31">
        <v>1.207175925925926E-2</v>
      </c>
    </row>
    <row r="77" spans="1:9" x14ac:dyDescent="0.3">
      <c r="A77" s="24"/>
      <c r="B77" s="25">
        <f t="shared" si="20"/>
        <v>42511</v>
      </c>
      <c r="C77" s="26" t="str">
        <f t="shared" si="21"/>
        <v>Music Jig</v>
      </c>
      <c r="D77" s="30" t="str">
        <f t="shared" si="22"/>
        <v>S</v>
      </c>
      <c r="E77" s="28">
        <f t="shared" si="23"/>
        <v>2.7</v>
      </c>
      <c r="F77" s="29" t="s">
        <v>88</v>
      </c>
      <c r="G77" s="30" t="s">
        <v>28</v>
      </c>
      <c r="H77" s="30"/>
      <c r="I77" s="31">
        <v>1.5972222222222224E-2</v>
      </c>
    </row>
    <row r="78" spans="1:9" x14ac:dyDescent="0.3">
      <c r="A78" s="24"/>
      <c r="B78" s="25">
        <f t="shared" si="20"/>
        <v>42511</v>
      </c>
      <c r="C78" s="26" t="str">
        <f t="shared" si="21"/>
        <v>Music Jig</v>
      </c>
      <c r="D78" s="30" t="str">
        <f t="shared" si="22"/>
        <v>S</v>
      </c>
      <c r="E78" s="28">
        <f t="shared" si="23"/>
        <v>2.7</v>
      </c>
      <c r="F78" s="29" t="s">
        <v>89</v>
      </c>
      <c r="G78" s="30" t="s">
        <v>28</v>
      </c>
      <c r="H78" s="30"/>
      <c r="I78" s="31">
        <v>1.8148148148148146E-2</v>
      </c>
    </row>
    <row r="79" spans="1:9" x14ac:dyDescent="0.3">
      <c r="A79" s="24"/>
      <c r="B79" s="25">
        <f>$B$5</f>
        <v>42511</v>
      </c>
      <c r="C79" s="26" t="str">
        <f>$C$5</f>
        <v>Music Jig</v>
      </c>
      <c r="D79" s="30" t="str">
        <f>$D$67</f>
        <v>S</v>
      </c>
      <c r="E79" s="28">
        <f>IF(ISBLANK($E$67),"",$E$67)</f>
        <v>2.7</v>
      </c>
      <c r="F79" s="29" t="s">
        <v>90</v>
      </c>
      <c r="G79" s="30" t="s">
        <v>28</v>
      </c>
      <c r="H79" s="30">
        <v>149</v>
      </c>
      <c r="I79" s="31">
        <v>1.8171296296296297E-2</v>
      </c>
    </row>
    <row r="80" spans="1:9" x14ac:dyDescent="0.3">
      <c r="A80" s="60"/>
      <c r="B80" s="61">
        <f>$B$5</f>
        <v>42511</v>
      </c>
      <c r="C80" s="62" t="str">
        <f>$C$5</f>
        <v>Music Jig</v>
      </c>
      <c r="D80" s="63" t="str">
        <f>$D$67</f>
        <v>S</v>
      </c>
      <c r="E80" s="64">
        <f>IF(ISBLANK($E$67),"",$E$67)</f>
        <v>2.7</v>
      </c>
      <c r="F80" s="29" t="s">
        <v>91</v>
      </c>
      <c r="G80" s="30" t="s">
        <v>28</v>
      </c>
      <c r="H80" s="30">
        <v>172</v>
      </c>
      <c r="I80" s="31">
        <v>3.0150462962962962E-2</v>
      </c>
    </row>
    <row r="81" spans="1:9" x14ac:dyDescent="0.3">
      <c r="A81" s="65"/>
      <c r="B81" s="66"/>
      <c r="C81" s="66"/>
      <c r="D81" s="66"/>
      <c r="E81" s="66"/>
      <c r="F81" s="66"/>
      <c r="G81" s="67"/>
      <c r="H81" s="68" t="s">
        <v>92</v>
      </c>
      <c r="I81" s="69"/>
    </row>
    <row r="82" spans="1:9" x14ac:dyDescent="0.3">
      <c r="E82" s="70"/>
      <c r="G82" s="71"/>
      <c r="H82" s="72" t="s">
        <v>93</v>
      </c>
      <c r="I82" s="73">
        <f>COUNTIF(GenderColumn3,"F")</f>
        <v>34</v>
      </c>
    </row>
    <row r="83" spans="1:9" x14ac:dyDescent="0.3">
      <c r="E83" s="70"/>
      <c r="G83" s="71"/>
      <c r="H83" s="72" t="s">
        <v>94</v>
      </c>
      <c r="I83" s="73">
        <f>COUNTIF(GenderColumn3,"M")</f>
        <v>37</v>
      </c>
    </row>
    <row r="84" spans="1:9" x14ac:dyDescent="0.3">
      <c r="E84" s="70"/>
      <c r="G84" s="74"/>
      <c r="H84" s="75" t="s">
        <v>95</v>
      </c>
      <c r="I84" s="76">
        <f>I82+I83</f>
        <v>71</v>
      </c>
    </row>
    <row r="85" spans="1:9" x14ac:dyDescent="0.3">
      <c r="E85" s="70"/>
      <c r="G85" s="71"/>
      <c r="H85" s="72" t="s">
        <v>96</v>
      </c>
      <c r="I85" s="73">
        <f>COUNTIF(RunColumn3,"L")</f>
        <v>27</v>
      </c>
    </row>
    <row r="86" spans="1:9" x14ac:dyDescent="0.3">
      <c r="E86" s="70"/>
      <c r="G86" s="71"/>
      <c r="H86" s="72" t="s">
        <v>97</v>
      </c>
      <c r="I86" s="73">
        <f>COUNTIF(RunColumn3, "M")</f>
        <v>31</v>
      </c>
    </row>
    <row r="87" spans="1:9" x14ac:dyDescent="0.3">
      <c r="E87" s="70"/>
      <c r="G87" s="74"/>
      <c r="H87" s="75" t="s">
        <v>98</v>
      </c>
      <c r="I87" s="76">
        <f>COUNTIF(RunColumn3, "S")</f>
        <v>13</v>
      </c>
    </row>
  </sheetData>
  <pageMargins left="0.7" right="0.7" top="0.75" bottom="0.75" header="0.3" footer="0.3"/>
  <pageSetup paperSize="9" scale="9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Sheet1!GenderColumn3</vt:lpstr>
      <vt:lpstr>Sheet1!RunColumn3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2016-05-21T11:53:14Z</cp:lastPrinted>
  <dcterms:created xsi:type="dcterms:W3CDTF">2016-05-21T11:42:57Z</dcterms:created>
  <dcterms:modified xsi:type="dcterms:W3CDTF">2016-05-21T11:54:58Z</dcterms:modified>
</cp:coreProperties>
</file>