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6" windowWidth="22980" windowHeight="9288"/>
  </bookViews>
  <sheets>
    <sheet name="Sheet1" sheetId="1" r:id="rId1"/>
  </sheets>
  <definedNames>
    <definedName name="GenderColumn4">Sheet1!$G$4:$G$78</definedName>
    <definedName name="_xlnm.Print_Area" localSheetId="0">Sheet1!$A$1:$I$84</definedName>
    <definedName name="RunColumn4">Sheet1!$D$4:$D$78</definedName>
  </definedNames>
  <calcPr calcId="145621"/>
</workbook>
</file>

<file path=xl/calcChain.xml><?xml version="1.0" encoding="utf-8"?>
<calcChain xmlns="http://schemas.openxmlformats.org/spreadsheetml/2006/main">
  <c r="I80" i="1" l="1"/>
  <c r="I79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C56" i="1"/>
  <c r="B56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I84" i="1" s="1"/>
  <c r="C40" i="1"/>
  <c r="B40" i="1"/>
  <c r="C39" i="1"/>
  <c r="B39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I81" i="1" l="1"/>
  <c r="I82" i="1"/>
  <c r="I83" i="1"/>
</calcChain>
</file>

<file path=xl/sharedStrings.xml><?xml version="1.0" encoding="utf-8"?>
<sst xmlns="http://schemas.openxmlformats.org/spreadsheetml/2006/main" count="165" uniqueCount="97">
  <si>
    <t>WWRR: 23-April-2016, Hill Scurry, Pomingalarna Reserve</t>
  </si>
  <si>
    <t>RunTimeId</t>
  </si>
  <si>
    <t>RunDate</t>
  </si>
  <si>
    <t>CourseName</t>
  </si>
  <si>
    <t>Length</t>
  </si>
  <si>
    <t>Distance</t>
  </si>
  <si>
    <t>Runner</t>
  </si>
  <si>
    <t>Sex</t>
  </si>
  <si>
    <t>BibNumber</t>
  </si>
  <si>
    <t>RunTime</t>
  </si>
  <si>
    <t>Long Run - Female</t>
  </si>
  <si>
    <t>Hill Scurry</t>
  </si>
  <si>
    <t>L</t>
  </si>
  <si>
    <t>Lynda Rayner</t>
  </si>
  <si>
    <t>F</t>
  </si>
  <si>
    <t>Roylene Stanley</t>
  </si>
  <si>
    <t>Carmel Kahlefeldt</t>
  </si>
  <si>
    <t>Sylvia Ling</t>
  </si>
  <si>
    <t>Bernadette Priest</t>
  </si>
  <si>
    <t>Dayna Kahlefeldt</t>
  </si>
  <si>
    <t>Lucy McMullen</t>
  </si>
  <si>
    <t>Debbie Murray</t>
  </si>
  <si>
    <t>Andrea Brewer</t>
  </si>
  <si>
    <t>Regina Jacobs</t>
  </si>
  <si>
    <t>Alison Skinner</t>
  </si>
  <si>
    <t>NTR</t>
  </si>
  <si>
    <t>Long Run - Male</t>
  </si>
  <si>
    <t>Dan Judd</t>
  </si>
  <si>
    <t>M</t>
  </si>
  <si>
    <t>Stephen Trevaskis</t>
  </si>
  <si>
    <t>Max Humbert</t>
  </si>
  <si>
    <t>Andrew Earl</t>
  </si>
  <si>
    <t>Abram Meredith</t>
  </si>
  <si>
    <t>Justin Buckley</t>
  </si>
  <si>
    <t>Paul MacDonald</t>
  </si>
  <si>
    <t>Angus Lamb</t>
  </si>
  <si>
    <t>Warwick Hull</t>
  </si>
  <si>
    <t>Peter Thomas</t>
  </si>
  <si>
    <t>David Bunn</t>
  </si>
  <si>
    <t>David Murray</t>
  </si>
  <si>
    <t>Craig Jamieson</t>
  </si>
  <si>
    <t>Peter Clark</t>
  </si>
  <si>
    <t>Max Staples</t>
  </si>
  <si>
    <t>John Oliver</t>
  </si>
  <si>
    <t>Peter Fitzpartrick</t>
  </si>
  <si>
    <t>Graham Spokes</t>
  </si>
  <si>
    <t>James Murray</t>
  </si>
  <si>
    <t>Daryle Brewer</t>
  </si>
  <si>
    <t>Adrian Hamilton</t>
  </si>
  <si>
    <t>Medium run - Female</t>
  </si>
  <si>
    <t>Zara Hamilton</t>
  </si>
  <si>
    <t>Edwina Sergeant</t>
  </si>
  <si>
    <t>Debbie Davey</t>
  </si>
  <si>
    <t>Cindy Earl</t>
  </si>
  <si>
    <t>Kate Smith</t>
  </si>
  <si>
    <t>Val Fitzpartrick</t>
  </si>
  <si>
    <t>Leigh Spokes</t>
  </si>
  <si>
    <t>Katrina Andrews</t>
  </si>
  <si>
    <t>Fiona Coote</t>
  </si>
  <si>
    <t>Medium Run - Male</t>
  </si>
  <si>
    <t>Terry Ness</t>
  </si>
  <si>
    <t>Simon Matthews</t>
  </si>
  <si>
    <t>Phil Roy</t>
  </si>
  <si>
    <t>Robert Taylor</t>
  </si>
  <si>
    <t>Gary Scott</t>
  </si>
  <si>
    <t>Barry Walker</t>
  </si>
  <si>
    <t>Short run - Female</t>
  </si>
  <si>
    <t>S</t>
  </si>
  <si>
    <t>Imogen Metcalfe</t>
  </si>
  <si>
    <t>Emily Pike</t>
  </si>
  <si>
    <t>Sonia Lewis</t>
  </si>
  <si>
    <t>Sofia Metcalfe</t>
  </si>
  <si>
    <t>Zoe Metcalfe</t>
  </si>
  <si>
    <t>Catherine …(name unclear)</t>
  </si>
  <si>
    <t>Freya Matthews</t>
  </si>
  <si>
    <t>Phoebe Matthews</t>
  </si>
  <si>
    <t>Fiona Hamilton</t>
  </si>
  <si>
    <t>Lisa Metcalfe</t>
  </si>
  <si>
    <t>Bridget Pike</t>
  </si>
  <si>
    <t>Eve Matthews</t>
  </si>
  <si>
    <t>Kath Gregorovic</t>
  </si>
  <si>
    <t>Josette Staples</t>
  </si>
  <si>
    <t>Short Run - Male</t>
  </si>
  <si>
    <t>Jacob Nelson</t>
  </si>
  <si>
    <t>Gilbert Ruwald</t>
  </si>
  <si>
    <t>Hayden Earl</t>
  </si>
  <si>
    <t>Zac Metcalfe</t>
  </si>
  <si>
    <t>Samuel Pike</t>
  </si>
  <si>
    <t>Arthur Ruwald</t>
  </si>
  <si>
    <t>Stephen Pike</t>
  </si>
  <si>
    <t>PARTICIPANTS</t>
  </si>
  <si>
    <t xml:space="preserve">Female = </t>
  </si>
  <si>
    <t xml:space="preserve">Male = </t>
  </si>
  <si>
    <t xml:space="preserve">All = </t>
  </si>
  <si>
    <t xml:space="preserve">Long Run = </t>
  </si>
  <si>
    <t xml:space="preserve">Medium Run = </t>
  </si>
  <si>
    <t xml:space="preserve">Short Run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</si>
</sst>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yyyy\-mm\-dd;@"/>
    <numFmt numFmtId="166" formatCode="h:mm:ss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Border="1"/>
    <xf numFmtId="164" fontId="0" fillId="0" borderId="0" xfId="0" applyNumberFormat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65" fontId="0" fillId="0" borderId="2" xfId="0" applyNumberFormat="1" applyBorder="1"/>
    <xf numFmtId="0" fontId="0" fillId="0" borderId="2" xfId="0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0" fillId="0" borderId="3" xfId="0" applyBorder="1"/>
    <xf numFmtId="165" fontId="0" fillId="0" borderId="3" xfId="0" applyNumberFormat="1" applyBorder="1"/>
    <xf numFmtId="0" fontId="0" fillId="0" borderId="3" xfId="0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0" fillId="0" borderId="4" xfId="0" applyBorder="1"/>
    <xf numFmtId="165" fontId="0" fillId="0" borderId="4" xfId="0" applyNumberFormat="1" applyBorder="1"/>
    <xf numFmtId="0" fontId="0" fillId="0" borderId="4" xfId="0" applyBorder="1" applyAlignment="1">
      <alignment horizontal="center"/>
    </xf>
    <xf numFmtId="0" fontId="6" fillId="0" borderId="4" xfId="0" quotePrefix="1" applyFon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6" fillId="0" borderId="4" xfId="0" applyFont="1" applyFill="1" applyBorder="1" applyAlignment="1">
      <alignment horizontal="center"/>
    </xf>
    <xf numFmtId="0" fontId="0" fillId="0" borderId="5" xfId="0" applyBorder="1"/>
    <xf numFmtId="165" fontId="0" fillId="0" borderId="5" xfId="0" applyNumberFormat="1" applyBorder="1"/>
    <xf numFmtId="0" fontId="0" fillId="0" borderId="5" xfId="0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0" fillId="0" borderId="0" xfId="0" applyBorder="1"/>
    <xf numFmtId="164" fontId="1" fillId="4" borderId="6" xfId="0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164" fontId="1" fillId="4" borderId="8" xfId="0" applyNumberFormat="1" applyFont="1" applyFill="1" applyBorder="1" applyAlignment="1">
      <alignment horizontal="center"/>
    </xf>
    <xf numFmtId="0" fontId="10" fillId="4" borderId="9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left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166" fontId="6" fillId="0" borderId="2" xfId="0" applyNumberFormat="1" applyFont="1" applyFill="1" applyBorder="1" applyAlignment="1">
      <alignment horizontal="center"/>
    </xf>
    <xf numFmtId="166" fontId="6" fillId="0" borderId="3" xfId="0" applyNumberFormat="1" applyFont="1" applyFill="1" applyBorder="1" applyAlignment="1">
      <alignment horizontal="center"/>
    </xf>
    <xf numFmtId="166" fontId="9" fillId="0" borderId="3" xfId="0" applyNumberFormat="1" applyFont="1" applyFill="1" applyBorder="1" applyAlignment="1">
      <alignment horizontal="center"/>
    </xf>
    <xf numFmtId="166" fontId="7" fillId="0" borderId="3" xfId="0" applyNumberFormat="1" applyFont="1" applyFill="1" applyBorder="1" applyAlignment="1">
      <alignment horizontal="center"/>
    </xf>
    <xf numFmtId="166" fontId="6" fillId="0" borderId="4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3" borderId="12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84"/>
  <sheetViews>
    <sheetView tabSelected="1" zoomScaleNormal="100" workbookViewId="0"/>
  </sheetViews>
  <sheetFormatPr defaultRowHeight="14.4" x14ac:dyDescent="0.3"/>
  <cols>
    <col min="1" max="1" width="10.21875" customWidth="1"/>
    <col min="2" max="2" width="10.33203125" customWidth="1"/>
    <col min="3" max="3" width="14.109375" customWidth="1"/>
    <col min="4" max="4" width="7.109375" customWidth="1"/>
    <col min="5" max="5" width="9.44140625" customWidth="1"/>
    <col min="6" max="6" width="17.109375" customWidth="1"/>
    <col min="7" max="7" width="6.109375" customWidth="1"/>
    <col min="8" max="8" width="11.44140625" customWidth="1"/>
    <col min="9" max="9" width="9.88671875" customWidth="1"/>
  </cols>
  <sheetData>
    <row r="1" spans="1:9" ht="15.6" x14ac:dyDescent="0.3">
      <c r="A1" s="1" t="s">
        <v>0</v>
      </c>
      <c r="E1" s="2"/>
    </row>
    <row r="2" spans="1:9" x14ac:dyDescent="0.3">
      <c r="E2" s="2"/>
    </row>
    <row r="3" spans="1:9" ht="16.2" thickBot="1" x14ac:dyDescent="0.35">
      <c r="A3" s="42" t="s">
        <v>1</v>
      </c>
      <c r="B3" s="42" t="s">
        <v>2</v>
      </c>
      <c r="C3" s="42" t="s">
        <v>3</v>
      </c>
      <c r="D3" s="42" t="s">
        <v>4</v>
      </c>
      <c r="E3" s="43" t="s">
        <v>5</v>
      </c>
      <c r="F3" s="44" t="s">
        <v>6</v>
      </c>
      <c r="G3" s="42" t="s">
        <v>7</v>
      </c>
      <c r="H3" s="42" t="s">
        <v>8</v>
      </c>
      <c r="I3" s="42" t="s">
        <v>9</v>
      </c>
    </row>
    <row r="4" spans="1:9" x14ac:dyDescent="0.3">
      <c r="A4" s="50" t="s">
        <v>10</v>
      </c>
      <c r="B4" s="3"/>
      <c r="C4" s="3"/>
      <c r="D4" s="3"/>
      <c r="E4" s="4"/>
      <c r="F4" s="3"/>
      <c r="G4" s="3"/>
      <c r="H4" s="3"/>
      <c r="I4" s="51"/>
    </row>
    <row r="5" spans="1:9" x14ac:dyDescent="0.3">
      <c r="A5" s="5"/>
      <c r="B5" s="6">
        <v>42483</v>
      </c>
      <c r="C5" s="7" t="s">
        <v>11</v>
      </c>
      <c r="D5" s="8" t="s">
        <v>12</v>
      </c>
      <c r="E5" s="9">
        <v>6.7</v>
      </c>
      <c r="F5" s="10" t="s">
        <v>13</v>
      </c>
      <c r="G5" s="8" t="s">
        <v>14</v>
      </c>
      <c r="H5" s="8">
        <v>141</v>
      </c>
      <c r="I5" s="45">
        <v>2.2916666666666669E-2</v>
      </c>
    </row>
    <row r="6" spans="1:9" x14ac:dyDescent="0.3">
      <c r="A6" s="11"/>
      <c r="B6" s="12">
        <f>$B$5</f>
        <v>42483</v>
      </c>
      <c r="C6" s="13" t="str">
        <f>$C$5</f>
        <v>Hill Scurry</v>
      </c>
      <c r="D6" s="14" t="str">
        <f>$D$5</f>
        <v>L</v>
      </c>
      <c r="E6" s="15">
        <f>IF(ISBLANK($E$5),"",$E$5)</f>
        <v>6.7</v>
      </c>
      <c r="F6" s="16" t="s">
        <v>15</v>
      </c>
      <c r="G6" s="17" t="s">
        <v>14</v>
      </c>
      <c r="H6" s="17">
        <v>359</v>
      </c>
      <c r="I6" s="46">
        <v>2.3750000000000004E-2</v>
      </c>
    </row>
    <row r="7" spans="1:9" x14ac:dyDescent="0.3">
      <c r="A7" s="11"/>
      <c r="B7" s="12">
        <f t="shared" ref="B7:B12" si="0">$B$5</f>
        <v>42483</v>
      </c>
      <c r="C7" s="13" t="str">
        <f t="shared" ref="C7:C12" si="1">$C$5</f>
        <v>Hill Scurry</v>
      </c>
      <c r="D7" s="14" t="str">
        <f t="shared" ref="D7:D12" si="2">$D$5</f>
        <v>L</v>
      </c>
      <c r="E7" s="15">
        <f t="shared" ref="E7:E12" si="3">IF(ISBLANK($E$5),"",$E$5)</f>
        <v>6.7</v>
      </c>
      <c r="F7" s="16" t="s">
        <v>16</v>
      </c>
      <c r="G7" s="17" t="s">
        <v>14</v>
      </c>
      <c r="H7" s="17">
        <v>10</v>
      </c>
      <c r="I7" s="46">
        <v>2.4236111111111111E-2</v>
      </c>
    </row>
    <row r="8" spans="1:9" x14ac:dyDescent="0.3">
      <c r="A8" s="11"/>
      <c r="B8" s="12">
        <f t="shared" si="0"/>
        <v>42483</v>
      </c>
      <c r="C8" s="13" t="str">
        <f t="shared" si="1"/>
        <v>Hill Scurry</v>
      </c>
      <c r="D8" s="14" t="str">
        <f t="shared" si="2"/>
        <v>L</v>
      </c>
      <c r="E8" s="15">
        <f t="shared" si="3"/>
        <v>6.7</v>
      </c>
      <c r="F8" s="16" t="s">
        <v>17</v>
      </c>
      <c r="G8" s="17" t="s">
        <v>14</v>
      </c>
      <c r="H8" s="17"/>
      <c r="I8" s="46">
        <v>2.5763888888888892E-2</v>
      </c>
    </row>
    <row r="9" spans="1:9" x14ac:dyDescent="0.3">
      <c r="A9" s="11"/>
      <c r="B9" s="12">
        <f t="shared" si="0"/>
        <v>42483</v>
      </c>
      <c r="C9" s="13" t="str">
        <f t="shared" si="1"/>
        <v>Hill Scurry</v>
      </c>
      <c r="D9" s="14" t="str">
        <f t="shared" si="2"/>
        <v>L</v>
      </c>
      <c r="E9" s="15">
        <f t="shared" si="3"/>
        <v>6.7</v>
      </c>
      <c r="F9" s="16" t="s">
        <v>18</v>
      </c>
      <c r="G9" s="17" t="s">
        <v>14</v>
      </c>
      <c r="H9" s="17">
        <v>320</v>
      </c>
      <c r="I9" s="46">
        <v>2.5775462962962962E-2</v>
      </c>
    </row>
    <row r="10" spans="1:9" x14ac:dyDescent="0.3">
      <c r="A10" s="11"/>
      <c r="B10" s="12">
        <f t="shared" si="0"/>
        <v>42483</v>
      </c>
      <c r="C10" s="13" t="str">
        <f t="shared" si="1"/>
        <v>Hill Scurry</v>
      </c>
      <c r="D10" s="14" t="str">
        <f t="shared" si="2"/>
        <v>L</v>
      </c>
      <c r="E10" s="15">
        <f t="shared" si="3"/>
        <v>6.7</v>
      </c>
      <c r="F10" s="16" t="s">
        <v>19</v>
      </c>
      <c r="G10" s="17" t="s">
        <v>14</v>
      </c>
      <c r="H10" s="17">
        <v>187</v>
      </c>
      <c r="I10" s="46">
        <v>2.7719907407407405E-2</v>
      </c>
    </row>
    <row r="11" spans="1:9" x14ac:dyDescent="0.3">
      <c r="A11" s="11"/>
      <c r="B11" s="12">
        <f t="shared" si="0"/>
        <v>42483</v>
      </c>
      <c r="C11" s="13" t="str">
        <f t="shared" si="1"/>
        <v>Hill Scurry</v>
      </c>
      <c r="D11" s="14" t="str">
        <f t="shared" si="2"/>
        <v>L</v>
      </c>
      <c r="E11" s="15">
        <f t="shared" si="3"/>
        <v>6.7</v>
      </c>
      <c r="F11" s="16" t="s">
        <v>20</v>
      </c>
      <c r="G11" s="17" t="s">
        <v>14</v>
      </c>
      <c r="H11" s="17"/>
      <c r="I11" s="46">
        <v>2.7800925925925923E-2</v>
      </c>
    </row>
    <row r="12" spans="1:9" x14ac:dyDescent="0.3">
      <c r="A12" s="11"/>
      <c r="B12" s="12">
        <f t="shared" si="0"/>
        <v>42483</v>
      </c>
      <c r="C12" s="13" t="str">
        <f t="shared" si="1"/>
        <v>Hill Scurry</v>
      </c>
      <c r="D12" s="14" t="str">
        <f t="shared" si="2"/>
        <v>L</v>
      </c>
      <c r="E12" s="15">
        <f t="shared" si="3"/>
        <v>6.7</v>
      </c>
      <c r="F12" s="16" t="s">
        <v>21</v>
      </c>
      <c r="G12" s="17" t="s">
        <v>14</v>
      </c>
      <c r="H12" s="17">
        <v>326</v>
      </c>
      <c r="I12" s="46">
        <v>2.9768518518518517E-2</v>
      </c>
    </row>
    <row r="13" spans="1:9" x14ac:dyDescent="0.3">
      <c r="A13" s="11"/>
      <c r="B13" s="12">
        <f>$B$5</f>
        <v>42483</v>
      </c>
      <c r="C13" s="13" t="str">
        <f>$C$5</f>
        <v>Hill Scurry</v>
      </c>
      <c r="D13" s="14" t="str">
        <f>$D$5</f>
        <v>L</v>
      </c>
      <c r="E13" s="15">
        <f>IF(ISBLANK($E$5),"",$E$5)</f>
        <v>6.7</v>
      </c>
      <c r="F13" s="16" t="s">
        <v>22</v>
      </c>
      <c r="G13" s="17" t="s">
        <v>14</v>
      </c>
      <c r="H13" s="17">
        <v>153</v>
      </c>
      <c r="I13" s="46">
        <v>3.0023148148148149E-2</v>
      </c>
    </row>
    <row r="14" spans="1:9" x14ac:dyDescent="0.3">
      <c r="A14" s="11"/>
      <c r="B14" s="12">
        <f>$B$5</f>
        <v>42483</v>
      </c>
      <c r="C14" s="13" t="str">
        <f>$C$5</f>
        <v>Hill Scurry</v>
      </c>
      <c r="D14" s="17" t="str">
        <f>$D$5</f>
        <v>L</v>
      </c>
      <c r="E14" s="15">
        <f>IF(ISBLANK($E$5),"",$E$5)</f>
        <v>6.7</v>
      </c>
      <c r="F14" s="16" t="s">
        <v>23</v>
      </c>
      <c r="G14" s="14" t="s">
        <v>14</v>
      </c>
      <c r="H14" s="17">
        <v>105</v>
      </c>
      <c r="I14" s="46">
        <v>3.0150462962962962E-2</v>
      </c>
    </row>
    <row r="15" spans="1:9" ht="15" thickBot="1" x14ac:dyDescent="0.35">
      <c r="A15" s="18"/>
      <c r="B15" s="19">
        <f>$B$5</f>
        <v>42483</v>
      </c>
      <c r="C15" s="20" t="str">
        <f>$C$5</f>
        <v>Hill Scurry</v>
      </c>
      <c r="D15" s="21" t="str">
        <f>$D$5</f>
        <v>L</v>
      </c>
      <c r="E15" s="22">
        <f>IF(ISBLANK($E$5),"",$E$5)</f>
        <v>6.7</v>
      </c>
      <c r="F15" s="16" t="s">
        <v>24</v>
      </c>
      <c r="G15" s="17" t="s">
        <v>14</v>
      </c>
      <c r="H15" s="17">
        <v>109</v>
      </c>
      <c r="I15" s="46" t="s">
        <v>25</v>
      </c>
    </row>
    <row r="16" spans="1:9" x14ac:dyDescent="0.3">
      <c r="A16" s="50" t="s">
        <v>26</v>
      </c>
      <c r="B16" s="3"/>
      <c r="C16" s="3"/>
      <c r="D16" s="3"/>
      <c r="E16" s="4"/>
      <c r="F16" s="3"/>
      <c r="G16" s="3"/>
      <c r="H16" s="3"/>
      <c r="I16" s="51"/>
    </row>
    <row r="17" spans="1:9" x14ac:dyDescent="0.3">
      <c r="A17" s="23"/>
      <c r="B17" s="6">
        <f t="shared" ref="B17:B37" si="4">$B$5</f>
        <v>42483</v>
      </c>
      <c r="C17" s="7" t="str">
        <f t="shared" ref="C17:C37" si="5">$C$5</f>
        <v>Hill Scurry</v>
      </c>
      <c r="D17" s="8" t="str">
        <f t="shared" ref="D17:D37" si="6">$D$5</f>
        <v>L</v>
      </c>
      <c r="E17" s="9">
        <f t="shared" ref="E17:E37" si="7">IF(ISBLANK($E$5),"",$E$5)</f>
        <v>6.7</v>
      </c>
      <c r="F17" s="16" t="s">
        <v>27</v>
      </c>
      <c r="G17" s="17" t="s">
        <v>28</v>
      </c>
      <c r="H17" s="17"/>
      <c r="I17" s="46">
        <v>2.0081018518518519E-2</v>
      </c>
    </row>
    <row r="18" spans="1:9" x14ac:dyDescent="0.3">
      <c r="A18" s="24"/>
      <c r="B18" s="12">
        <f t="shared" si="4"/>
        <v>42483</v>
      </c>
      <c r="C18" s="13" t="str">
        <f t="shared" si="5"/>
        <v>Hill Scurry</v>
      </c>
      <c r="D18" s="17" t="str">
        <f t="shared" si="6"/>
        <v>L</v>
      </c>
      <c r="E18" s="15">
        <f t="shared" si="7"/>
        <v>6.7</v>
      </c>
      <c r="F18" s="16" t="s">
        <v>29</v>
      </c>
      <c r="G18" s="17" t="s">
        <v>28</v>
      </c>
      <c r="H18" s="17">
        <v>118</v>
      </c>
      <c r="I18" s="46">
        <v>2.071759259259259E-2</v>
      </c>
    </row>
    <row r="19" spans="1:9" x14ac:dyDescent="0.3">
      <c r="A19" s="24"/>
      <c r="B19" s="12">
        <f t="shared" si="4"/>
        <v>42483</v>
      </c>
      <c r="C19" s="13" t="str">
        <f t="shared" si="5"/>
        <v>Hill Scurry</v>
      </c>
      <c r="D19" s="17" t="str">
        <f t="shared" si="6"/>
        <v>L</v>
      </c>
      <c r="E19" s="15">
        <f t="shared" si="7"/>
        <v>6.7</v>
      </c>
      <c r="F19" s="16" t="s">
        <v>30</v>
      </c>
      <c r="G19" s="17" t="s">
        <v>28</v>
      </c>
      <c r="H19" s="17">
        <v>59</v>
      </c>
      <c r="I19" s="46">
        <v>2.0891203703703703E-2</v>
      </c>
    </row>
    <row r="20" spans="1:9" x14ac:dyDescent="0.3">
      <c r="A20" s="24"/>
      <c r="B20" s="12">
        <f t="shared" si="4"/>
        <v>42483</v>
      </c>
      <c r="C20" s="13" t="str">
        <f t="shared" si="5"/>
        <v>Hill Scurry</v>
      </c>
      <c r="D20" s="17" t="str">
        <f t="shared" si="6"/>
        <v>L</v>
      </c>
      <c r="E20" s="15">
        <f t="shared" si="7"/>
        <v>6.7</v>
      </c>
      <c r="F20" s="16" t="s">
        <v>31</v>
      </c>
      <c r="G20" s="17" t="s">
        <v>28</v>
      </c>
      <c r="H20" s="17">
        <v>149</v>
      </c>
      <c r="I20" s="46">
        <v>2.1608796296296296E-2</v>
      </c>
    </row>
    <row r="21" spans="1:9" x14ac:dyDescent="0.3">
      <c r="A21" s="24"/>
      <c r="B21" s="12">
        <f t="shared" si="4"/>
        <v>42483</v>
      </c>
      <c r="C21" s="13" t="str">
        <f t="shared" si="5"/>
        <v>Hill Scurry</v>
      </c>
      <c r="D21" s="17" t="str">
        <f t="shared" si="6"/>
        <v>L</v>
      </c>
      <c r="E21" s="15">
        <f t="shared" si="7"/>
        <v>6.7</v>
      </c>
      <c r="F21" s="16" t="s">
        <v>32</v>
      </c>
      <c r="G21" s="17" t="s">
        <v>28</v>
      </c>
      <c r="H21" s="17"/>
      <c r="I21" s="46">
        <v>2.2708333333333334E-2</v>
      </c>
    </row>
    <row r="22" spans="1:9" x14ac:dyDescent="0.3">
      <c r="A22" s="24"/>
      <c r="B22" s="12">
        <f t="shared" si="4"/>
        <v>42483</v>
      </c>
      <c r="C22" s="13" t="str">
        <f t="shared" si="5"/>
        <v>Hill Scurry</v>
      </c>
      <c r="D22" s="17" t="str">
        <f t="shared" si="6"/>
        <v>L</v>
      </c>
      <c r="E22" s="15">
        <f t="shared" si="7"/>
        <v>6.7</v>
      </c>
      <c r="F22" s="16" t="s">
        <v>33</v>
      </c>
      <c r="G22" s="17" t="s">
        <v>28</v>
      </c>
      <c r="H22" s="17"/>
      <c r="I22" s="46">
        <v>2.2835648148148147E-2</v>
      </c>
    </row>
    <row r="23" spans="1:9" x14ac:dyDescent="0.3">
      <c r="A23" s="24"/>
      <c r="B23" s="12">
        <f t="shared" si="4"/>
        <v>42483</v>
      </c>
      <c r="C23" s="13" t="str">
        <f t="shared" si="5"/>
        <v>Hill Scurry</v>
      </c>
      <c r="D23" s="17" t="str">
        <f t="shared" si="6"/>
        <v>L</v>
      </c>
      <c r="E23" s="15">
        <f t="shared" si="7"/>
        <v>6.7</v>
      </c>
      <c r="F23" s="16" t="s">
        <v>34</v>
      </c>
      <c r="G23" s="17" t="s">
        <v>28</v>
      </c>
      <c r="H23" s="17">
        <v>68</v>
      </c>
      <c r="I23" s="46">
        <v>2.3090277777777779E-2</v>
      </c>
    </row>
    <row r="24" spans="1:9" x14ac:dyDescent="0.3">
      <c r="A24" s="24"/>
      <c r="B24" s="12">
        <f t="shared" si="4"/>
        <v>42483</v>
      </c>
      <c r="C24" s="13" t="str">
        <f t="shared" si="5"/>
        <v>Hill Scurry</v>
      </c>
      <c r="D24" s="17" t="str">
        <f t="shared" si="6"/>
        <v>L</v>
      </c>
      <c r="E24" s="15">
        <f t="shared" si="7"/>
        <v>6.7</v>
      </c>
      <c r="F24" s="16" t="s">
        <v>35</v>
      </c>
      <c r="G24" s="17" t="s">
        <v>28</v>
      </c>
      <c r="H24" s="17">
        <v>12</v>
      </c>
      <c r="I24" s="46">
        <v>2.361111111111111E-2</v>
      </c>
    </row>
    <row r="25" spans="1:9" x14ac:dyDescent="0.3">
      <c r="A25" s="24"/>
      <c r="B25" s="12">
        <f t="shared" si="4"/>
        <v>42483</v>
      </c>
      <c r="C25" s="13" t="str">
        <f t="shared" si="5"/>
        <v>Hill Scurry</v>
      </c>
      <c r="D25" s="17" t="str">
        <f t="shared" si="6"/>
        <v>L</v>
      </c>
      <c r="E25" s="15">
        <f t="shared" si="7"/>
        <v>6.7</v>
      </c>
      <c r="F25" s="16" t="s">
        <v>36</v>
      </c>
      <c r="G25" s="17" t="s">
        <v>28</v>
      </c>
      <c r="H25" s="17">
        <v>27</v>
      </c>
      <c r="I25" s="46">
        <v>2.3622685185185188E-2</v>
      </c>
    </row>
    <row r="26" spans="1:9" x14ac:dyDescent="0.3">
      <c r="A26" s="24"/>
      <c r="B26" s="12">
        <f t="shared" si="4"/>
        <v>42483</v>
      </c>
      <c r="C26" s="13" t="str">
        <f t="shared" si="5"/>
        <v>Hill Scurry</v>
      </c>
      <c r="D26" s="17" t="str">
        <f t="shared" si="6"/>
        <v>L</v>
      </c>
      <c r="E26" s="15">
        <f t="shared" si="7"/>
        <v>6.7</v>
      </c>
      <c r="F26" s="16" t="s">
        <v>37</v>
      </c>
      <c r="G26" s="17" t="s">
        <v>28</v>
      </c>
      <c r="H26" s="17">
        <v>115</v>
      </c>
      <c r="I26" s="47">
        <v>2.4895833333333336E-2</v>
      </c>
    </row>
    <row r="27" spans="1:9" x14ac:dyDescent="0.3">
      <c r="A27" s="24"/>
      <c r="B27" s="12">
        <f t="shared" si="4"/>
        <v>42483</v>
      </c>
      <c r="C27" s="13" t="str">
        <f t="shared" si="5"/>
        <v>Hill Scurry</v>
      </c>
      <c r="D27" s="17" t="str">
        <f t="shared" si="6"/>
        <v>L</v>
      </c>
      <c r="E27" s="15">
        <f t="shared" si="7"/>
        <v>6.7</v>
      </c>
      <c r="F27" s="16" t="s">
        <v>38</v>
      </c>
      <c r="G27" s="17" t="s">
        <v>28</v>
      </c>
      <c r="H27" s="17"/>
      <c r="I27" s="46">
        <v>2.5694444444444447E-2</v>
      </c>
    </row>
    <row r="28" spans="1:9" x14ac:dyDescent="0.3">
      <c r="A28" s="24"/>
      <c r="B28" s="12">
        <f t="shared" si="4"/>
        <v>42483</v>
      </c>
      <c r="C28" s="13" t="str">
        <f t="shared" si="5"/>
        <v>Hill Scurry</v>
      </c>
      <c r="D28" s="17" t="str">
        <f t="shared" si="6"/>
        <v>L</v>
      </c>
      <c r="E28" s="15">
        <f t="shared" si="7"/>
        <v>6.7</v>
      </c>
      <c r="F28" s="16" t="s">
        <v>39</v>
      </c>
      <c r="G28" s="17" t="s">
        <v>28</v>
      </c>
      <c r="H28" s="17">
        <v>86</v>
      </c>
      <c r="I28" s="46">
        <v>2.5775462962962962E-2</v>
      </c>
    </row>
    <row r="29" spans="1:9" x14ac:dyDescent="0.3">
      <c r="A29" s="24"/>
      <c r="B29" s="12">
        <f t="shared" si="4"/>
        <v>42483</v>
      </c>
      <c r="C29" s="13" t="str">
        <f t="shared" si="5"/>
        <v>Hill Scurry</v>
      </c>
      <c r="D29" s="17" t="str">
        <f t="shared" si="6"/>
        <v>L</v>
      </c>
      <c r="E29" s="15">
        <f t="shared" si="7"/>
        <v>6.7</v>
      </c>
      <c r="F29" s="16" t="s">
        <v>40</v>
      </c>
      <c r="G29" s="17" t="s">
        <v>28</v>
      </c>
      <c r="H29" s="17">
        <v>114</v>
      </c>
      <c r="I29" s="46">
        <v>2.585648148148148E-2</v>
      </c>
    </row>
    <row r="30" spans="1:9" x14ac:dyDescent="0.3">
      <c r="A30" s="24"/>
      <c r="B30" s="12">
        <f t="shared" si="4"/>
        <v>42483</v>
      </c>
      <c r="C30" s="13" t="str">
        <f t="shared" si="5"/>
        <v>Hill Scurry</v>
      </c>
      <c r="D30" s="17" t="str">
        <f t="shared" si="6"/>
        <v>L</v>
      </c>
      <c r="E30" s="15">
        <f t="shared" si="7"/>
        <v>6.7</v>
      </c>
      <c r="F30" s="16" t="s">
        <v>41</v>
      </c>
      <c r="G30" s="17" t="s">
        <v>28</v>
      </c>
      <c r="H30" s="17">
        <v>284</v>
      </c>
      <c r="I30" s="46">
        <v>2.6921296296296294E-2</v>
      </c>
    </row>
    <row r="31" spans="1:9" x14ac:dyDescent="0.3">
      <c r="A31" s="24"/>
      <c r="B31" s="12">
        <f t="shared" si="4"/>
        <v>42483</v>
      </c>
      <c r="C31" s="13" t="str">
        <f t="shared" si="5"/>
        <v>Hill Scurry</v>
      </c>
      <c r="D31" s="17" t="str">
        <f t="shared" si="6"/>
        <v>L</v>
      </c>
      <c r="E31" s="15">
        <f t="shared" si="7"/>
        <v>6.7</v>
      </c>
      <c r="F31" s="16" t="s">
        <v>42</v>
      </c>
      <c r="G31" s="17" t="s">
        <v>28</v>
      </c>
      <c r="H31" s="17">
        <v>13</v>
      </c>
      <c r="I31" s="46">
        <v>2.6944444444444441E-2</v>
      </c>
    </row>
    <row r="32" spans="1:9" x14ac:dyDescent="0.3">
      <c r="A32" s="24"/>
      <c r="B32" s="12">
        <f t="shared" si="4"/>
        <v>42483</v>
      </c>
      <c r="C32" s="13" t="str">
        <f t="shared" si="5"/>
        <v>Hill Scurry</v>
      </c>
      <c r="D32" s="17" t="str">
        <f t="shared" si="6"/>
        <v>L</v>
      </c>
      <c r="E32" s="15">
        <f t="shared" si="7"/>
        <v>6.7</v>
      </c>
      <c r="F32" s="16" t="s">
        <v>43</v>
      </c>
      <c r="G32" s="17" t="s">
        <v>28</v>
      </c>
      <c r="H32" s="17">
        <v>19</v>
      </c>
      <c r="I32" s="46">
        <v>2.7997685185185184E-2</v>
      </c>
    </row>
    <row r="33" spans="1:9" x14ac:dyDescent="0.3">
      <c r="A33" s="24"/>
      <c r="B33" s="12">
        <f t="shared" si="4"/>
        <v>42483</v>
      </c>
      <c r="C33" s="13" t="str">
        <f t="shared" si="5"/>
        <v>Hill Scurry</v>
      </c>
      <c r="D33" s="17" t="str">
        <f t="shared" si="6"/>
        <v>L</v>
      </c>
      <c r="E33" s="15">
        <f t="shared" si="7"/>
        <v>6.7</v>
      </c>
      <c r="F33" s="16" t="s">
        <v>44</v>
      </c>
      <c r="G33" s="17" t="s">
        <v>28</v>
      </c>
      <c r="H33" s="17">
        <v>11</v>
      </c>
      <c r="I33" s="46">
        <v>2.8159722222222221E-2</v>
      </c>
    </row>
    <row r="34" spans="1:9" x14ac:dyDescent="0.3">
      <c r="A34" s="24"/>
      <c r="B34" s="12">
        <f t="shared" si="4"/>
        <v>42483</v>
      </c>
      <c r="C34" s="13" t="str">
        <f t="shared" si="5"/>
        <v>Hill Scurry</v>
      </c>
      <c r="D34" s="17" t="str">
        <f t="shared" si="6"/>
        <v>L</v>
      </c>
      <c r="E34" s="15">
        <f t="shared" si="7"/>
        <v>6.7</v>
      </c>
      <c r="F34" s="16" t="s">
        <v>45</v>
      </c>
      <c r="G34" s="17" t="s">
        <v>28</v>
      </c>
      <c r="H34" s="17">
        <v>110</v>
      </c>
      <c r="I34" s="46">
        <v>2.9386574074074075E-2</v>
      </c>
    </row>
    <row r="35" spans="1:9" x14ac:dyDescent="0.3">
      <c r="A35" s="24"/>
      <c r="B35" s="12">
        <f t="shared" si="4"/>
        <v>42483</v>
      </c>
      <c r="C35" s="13" t="str">
        <f t="shared" si="5"/>
        <v>Hill Scurry</v>
      </c>
      <c r="D35" s="17" t="str">
        <f t="shared" si="6"/>
        <v>L</v>
      </c>
      <c r="E35" s="15">
        <f t="shared" si="7"/>
        <v>6.7</v>
      </c>
      <c r="F35" s="16" t="s">
        <v>46</v>
      </c>
      <c r="G35" s="17" t="s">
        <v>28</v>
      </c>
      <c r="H35" s="17">
        <v>181</v>
      </c>
      <c r="I35" s="46">
        <v>2.9768518518518517E-2</v>
      </c>
    </row>
    <row r="36" spans="1:9" x14ac:dyDescent="0.3">
      <c r="A36" s="24"/>
      <c r="B36" s="12">
        <f t="shared" si="4"/>
        <v>42483</v>
      </c>
      <c r="C36" s="13" t="str">
        <f t="shared" si="5"/>
        <v>Hill Scurry</v>
      </c>
      <c r="D36" s="17" t="str">
        <f t="shared" si="6"/>
        <v>L</v>
      </c>
      <c r="E36" s="15">
        <f t="shared" si="7"/>
        <v>6.7</v>
      </c>
      <c r="F36" s="16" t="s">
        <v>47</v>
      </c>
      <c r="G36" s="17" t="s">
        <v>28</v>
      </c>
      <c r="H36" s="17">
        <v>158</v>
      </c>
      <c r="I36" s="46">
        <v>3.0023148148148149E-2</v>
      </c>
    </row>
    <row r="37" spans="1:9" ht="15" thickBot="1" x14ac:dyDescent="0.35">
      <c r="A37" s="25"/>
      <c r="B37" s="19">
        <f t="shared" si="4"/>
        <v>42483</v>
      </c>
      <c r="C37" s="20" t="str">
        <f t="shared" si="5"/>
        <v>Hill Scurry</v>
      </c>
      <c r="D37" s="26" t="str">
        <f t="shared" si="6"/>
        <v>L</v>
      </c>
      <c r="E37" s="22">
        <f t="shared" si="7"/>
        <v>6.7</v>
      </c>
      <c r="F37" s="16" t="s">
        <v>48</v>
      </c>
      <c r="G37" s="17" t="s">
        <v>28</v>
      </c>
      <c r="H37" s="17">
        <v>221</v>
      </c>
      <c r="I37" s="46" t="s">
        <v>25</v>
      </c>
    </row>
    <row r="38" spans="1:9" x14ac:dyDescent="0.3">
      <c r="A38" s="50" t="s">
        <v>49</v>
      </c>
      <c r="B38" s="52"/>
      <c r="C38" s="52"/>
      <c r="D38" s="52"/>
      <c r="E38" s="53"/>
      <c r="F38" s="52"/>
      <c r="G38" s="52"/>
      <c r="H38" s="52"/>
      <c r="I38" s="54"/>
    </row>
    <row r="39" spans="1:9" x14ac:dyDescent="0.3">
      <c r="A39" s="23"/>
      <c r="B39" s="6">
        <f>$B$5</f>
        <v>42483</v>
      </c>
      <c r="C39" s="7" t="str">
        <f>$C$5</f>
        <v>Hill Scurry</v>
      </c>
      <c r="D39" s="8" t="s">
        <v>28</v>
      </c>
      <c r="E39" s="9">
        <v>4.2</v>
      </c>
      <c r="F39" s="10" t="s">
        <v>50</v>
      </c>
      <c r="G39" s="8" t="s">
        <v>14</v>
      </c>
      <c r="H39" s="8">
        <v>209</v>
      </c>
      <c r="I39" s="45">
        <v>1.6377314814814813E-2</v>
      </c>
    </row>
    <row r="40" spans="1:9" x14ac:dyDescent="0.3">
      <c r="A40" s="24"/>
      <c r="B40" s="12">
        <f>$B$5</f>
        <v>42483</v>
      </c>
      <c r="C40" s="13" t="str">
        <f>$C$5</f>
        <v>Hill Scurry</v>
      </c>
      <c r="D40" s="17" t="str">
        <f>$D$39</f>
        <v>M</v>
      </c>
      <c r="E40" s="15">
        <f>IF(ISBLANK($E$39),"",$E$39)</f>
        <v>4.2</v>
      </c>
      <c r="F40" s="16" t="s">
        <v>51</v>
      </c>
      <c r="G40" s="17" t="s">
        <v>14</v>
      </c>
      <c r="H40" s="17">
        <v>127</v>
      </c>
      <c r="I40" s="46">
        <v>1.6550925925925924E-2</v>
      </c>
    </row>
    <row r="41" spans="1:9" x14ac:dyDescent="0.3">
      <c r="A41" s="11"/>
      <c r="B41" s="12">
        <f>$B$5</f>
        <v>42483</v>
      </c>
      <c r="C41" s="13" t="str">
        <f>$C$5</f>
        <v>Hill Scurry</v>
      </c>
      <c r="D41" s="17" t="str">
        <f>$D$39</f>
        <v>M</v>
      </c>
      <c r="E41" s="15">
        <f>IF(ISBLANK($E$39),"",$E$39)</f>
        <v>4.2</v>
      </c>
      <c r="F41" s="16" t="s">
        <v>52</v>
      </c>
      <c r="G41" s="17" t="s">
        <v>14</v>
      </c>
      <c r="H41" s="17">
        <v>133</v>
      </c>
      <c r="I41" s="46">
        <v>1.7974537037037035E-2</v>
      </c>
    </row>
    <row r="42" spans="1:9" x14ac:dyDescent="0.3">
      <c r="A42" s="11"/>
      <c r="B42" s="12">
        <f t="shared" ref="B42:B46" si="8">$B$5</f>
        <v>42483</v>
      </c>
      <c r="C42" s="13" t="str">
        <f t="shared" ref="C42:C46" si="9">$C$5</f>
        <v>Hill Scurry</v>
      </c>
      <c r="D42" s="17" t="str">
        <f t="shared" ref="D42:D46" si="10">$D$39</f>
        <v>M</v>
      </c>
      <c r="E42" s="15">
        <f t="shared" ref="E42:E46" si="11">IF(ISBLANK($E$39),"",$E$39)</f>
        <v>4.2</v>
      </c>
      <c r="F42" s="16" t="s">
        <v>53</v>
      </c>
      <c r="G42" s="17" t="s">
        <v>14</v>
      </c>
      <c r="H42" s="17">
        <v>337</v>
      </c>
      <c r="I42" s="46">
        <v>2.1180555555555553E-2</v>
      </c>
    </row>
    <row r="43" spans="1:9" x14ac:dyDescent="0.3">
      <c r="A43" s="11"/>
      <c r="B43" s="12">
        <f t="shared" si="8"/>
        <v>42483</v>
      </c>
      <c r="C43" s="13" t="str">
        <f t="shared" si="9"/>
        <v>Hill Scurry</v>
      </c>
      <c r="D43" s="17" t="str">
        <f t="shared" si="10"/>
        <v>M</v>
      </c>
      <c r="E43" s="15">
        <f t="shared" si="11"/>
        <v>4.2</v>
      </c>
      <c r="F43" s="16" t="s">
        <v>54</v>
      </c>
      <c r="G43" s="17" t="s">
        <v>14</v>
      </c>
      <c r="H43" s="17"/>
      <c r="I43" s="46">
        <v>2.2395833333333334E-2</v>
      </c>
    </row>
    <row r="44" spans="1:9" x14ac:dyDescent="0.3">
      <c r="A44" s="11"/>
      <c r="B44" s="12">
        <f t="shared" si="8"/>
        <v>42483</v>
      </c>
      <c r="C44" s="13" t="str">
        <f t="shared" si="9"/>
        <v>Hill Scurry</v>
      </c>
      <c r="D44" s="17" t="str">
        <f t="shared" si="10"/>
        <v>M</v>
      </c>
      <c r="E44" s="15">
        <f t="shared" si="11"/>
        <v>4.2</v>
      </c>
      <c r="F44" s="16" t="s">
        <v>55</v>
      </c>
      <c r="G44" s="14" t="s">
        <v>14</v>
      </c>
      <c r="H44" s="17">
        <v>47</v>
      </c>
      <c r="I44" s="46">
        <v>2.2430555555555554E-2</v>
      </c>
    </row>
    <row r="45" spans="1:9" x14ac:dyDescent="0.3">
      <c r="A45" s="11"/>
      <c r="B45" s="12">
        <f t="shared" si="8"/>
        <v>42483</v>
      </c>
      <c r="C45" s="13" t="str">
        <f t="shared" si="9"/>
        <v>Hill Scurry</v>
      </c>
      <c r="D45" s="17" t="str">
        <f t="shared" si="10"/>
        <v>M</v>
      </c>
      <c r="E45" s="15">
        <f t="shared" si="11"/>
        <v>4.2</v>
      </c>
      <c r="F45" s="16" t="s">
        <v>56</v>
      </c>
      <c r="G45" s="17" t="s">
        <v>14</v>
      </c>
      <c r="H45" s="17">
        <v>250</v>
      </c>
      <c r="I45" s="46">
        <v>2.3715277777777776E-2</v>
      </c>
    </row>
    <row r="46" spans="1:9" x14ac:dyDescent="0.3">
      <c r="A46" s="11"/>
      <c r="B46" s="12">
        <f t="shared" si="8"/>
        <v>42483</v>
      </c>
      <c r="C46" s="13" t="str">
        <f t="shared" si="9"/>
        <v>Hill Scurry</v>
      </c>
      <c r="D46" s="17" t="str">
        <f t="shared" si="10"/>
        <v>M</v>
      </c>
      <c r="E46" s="15">
        <f t="shared" si="11"/>
        <v>4.2</v>
      </c>
      <c r="F46" s="16" t="s">
        <v>57</v>
      </c>
      <c r="G46" s="17" t="s">
        <v>14</v>
      </c>
      <c r="H46" s="17">
        <v>265</v>
      </c>
      <c r="I46" s="46">
        <v>2.6041666666666668E-2</v>
      </c>
    </row>
    <row r="47" spans="1:9" ht="15" thickBot="1" x14ac:dyDescent="0.35">
      <c r="A47" s="18"/>
      <c r="B47" s="19">
        <f>$B$5</f>
        <v>42483</v>
      </c>
      <c r="C47" s="20" t="str">
        <f>$C$5</f>
        <v>Hill Scurry</v>
      </c>
      <c r="D47" s="26" t="str">
        <f>$D$39</f>
        <v>M</v>
      </c>
      <c r="E47" s="22">
        <f>IF(ISBLANK($E$39),"",$E$39)</f>
        <v>4.2</v>
      </c>
      <c r="F47" s="16" t="s">
        <v>58</v>
      </c>
      <c r="G47" s="17" t="s">
        <v>14</v>
      </c>
      <c r="H47" s="17">
        <v>268</v>
      </c>
      <c r="I47" s="46">
        <v>2.8472222222222222E-2</v>
      </c>
    </row>
    <row r="48" spans="1:9" x14ac:dyDescent="0.3">
      <c r="A48" s="50" t="s">
        <v>59</v>
      </c>
      <c r="B48" s="52"/>
      <c r="C48" s="52"/>
      <c r="D48" s="52"/>
      <c r="E48" s="53"/>
      <c r="F48" s="52"/>
      <c r="G48" s="52"/>
      <c r="H48" s="52"/>
      <c r="I48" s="54"/>
    </row>
    <row r="49" spans="1:9" x14ac:dyDescent="0.3">
      <c r="A49" s="27"/>
      <c r="B49" s="28">
        <f t="shared" ref="B49:B54" si="12">$B$5</f>
        <v>42483</v>
      </c>
      <c r="C49" s="29" t="str">
        <f t="shared" ref="C49:C54" si="13">$C$5</f>
        <v>Hill Scurry</v>
      </c>
      <c r="D49" s="30" t="str">
        <f t="shared" ref="D49:D54" si="14">$D$39</f>
        <v>M</v>
      </c>
      <c r="E49" s="31">
        <f t="shared" ref="E49:E54" si="15">IF(ISBLANK($E$39),"",$E$39)</f>
        <v>4.2</v>
      </c>
      <c r="F49" s="16" t="s">
        <v>60</v>
      </c>
      <c r="G49" s="17" t="s">
        <v>28</v>
      </c>
      <c r="H49" s="17">
        <v>88</v>
      </c>
      <c r="I49" s="46">
        <v>1.6446759259259262E-2</v>
      </c>
    </row>
    <row r="50" spans="1:9" x14ac:dyDescent="0.3">
      <c r="A50" s="11"/>
      <c r="B50" s="12">
        <f t="shared" si="12"/>
        <v>42483</v>
      </c>
      <c r="C50" s="13" t="str">
        <f t="shared" si="13"/>
        <v>Hill Scurry</v>
      </c>
      <c r="D50" s="17" t="str">
        <f t="shared" si="14"/>
        <v>M</v>
      </c>
      <c r="E50" s="15">
        <f t="shared" si="15"/>
        <v>4.2</v>
      </c>
      <c r="F50" s="16" t="s">
        <v>61</v>
      </c>
      <c r="G50" s="17" t="s">
        <v>28</v>
      </c>
      <c r="H50" s="17">
        <v>435</v>
      </c>
      <c r="I50" s="46">
        <v>1.6921296296296299E-2</v>
      </c>
    </row>
    <row r="51" spans="1:9" x14ac:dyDescent="0.3">
      <c r="A51" s="11"/>
      <c r="B51" s="12">
        <f t="shared" si="12"/>
        <v>42483</v>
      </c>
      <c r="C51" s="13" t="str">
        <f t="shared" si="13"/>
        <v>Hill Scurry</v>
      </c>
      <c r="D51" s="17" t="str">
        <f t="shared" si="14"/>
        <v>M</v>
      </c>
      <c r="E51" s="15">
        <f t="shared" si="15"/>
        <v>4.2</v>
      </c>
      <c r="F51" s="16" t="s">
        <v>62</v>
      </c>
      <c r="G51" s="17" t="s">
        <v>28</v>
      </c>
      <c r="H51" s="17">
        <v>20</v>
      </c>
      <c r="I51" s="46">
        <v>1.7604166666666667E-2</v>
      </c>
    </row>
    <row r="52" spans="1:9" x14ac:dyDescent="0.3">
      <c r="A52" s="11"/>
      <c r="B52" s="12">
        <f t="shared" si="12"/>
        <v>42483</v>
      </c>
      <c r="C52" s="13" t="str">
        <f t="shared" si="13"/>
        <v>Hill Scurry</v>
      </c>
      <c r="D52" s="32" t="str">
        <f t="shared" si="14"/>
        <v>M</v>
      </c>
      <c r="E52" s="15">
        <f t="shared" si="15"/>
        <v>4.2</v>
      </c>
      <c r="F52" s="16" t="s">
        <v>63</v>
      </c>
      <c r="G52" s="17" t="s">
        <v>28</v>
      </c>
      <c r="H52" s="17">
        <v>399</v>
      </c>
      <c r="I52" s="46">
        <v>1.7997685185185186E-2</v>
      </c>
    </row>
    <row r="53" spans="1:9" x14ac:dyDescent="0.3">
      <c r="A53" s="11"/>
      <c r="B53" s="12">
        <f t="shared" si="12"/>
        <v>42483</v>
      </c>
      <c r="C53" s="13" t="str">
        <f t="shared" si="13"/>
        <v>Hill Scurry</v>
      </c>
      <c r="D53" s="17" t="str">
        <f t="shared" si="14"/>
        <v>M</v>
      </c>
      <c r="E53" s="15">
        <f t="shared" si="15"/>
        <v>4.2</v>
      </c>
      <c r="F53" s="16" t="s">
        <v>64</v>
      </c>
      <c r="G53" s="14" t="s">
        <v>28</v>
      </c>
      <c r="H53" s="17">
        <v>106</v>
      </c>
      <c r="I53" s="46">
        <v>1.9120370370370371E-2</v>
      </c>
    </row>
    <row r="54" spans="1:9" ht="15" thickBot="1" x14ac:dyDescent="0.35">
      <c r="A54" s="25"/>
      <c r="B54" s="19">
        <f t="shared" si="12"/>
        <v>42483</v>
      </c>
      <c r="C54" s="20" t="str">
        <f t="shared" si="13"/>
        <v>Hill Scurry</v>
      </c>
      <c r="D54" s="26" t="str">
        <f t="shared" si="14"/>
        <v>M</v>
      </c>
      <c r="E54" s="22">
        <f t="shared" si="15"/>
        <v>4.2</v>
      </c>
      <c r="F54" s="16" t="s">
        <v>65</v>
      </c>
      <c r="G54" s="17" t="s">
        <v>28</v>
      </c>
      <c r="H54" s="17">
        <v>120</v>
      </c>
      <c r="I54" s="46">
        <v>3.4664351851851849E-2</v>
      </c>
    </row>
    <row r="55" spans="1:9" x14ac:dyDescent="0.3">
      <c r="A55" s="50" t="s">
        <v>66</v>
      </c>
      <c r="B55" s="52"/>
      <c r="C55" s="52"/>
      <c r="D55" s="52"/>
      <c r="E55" s="53"/>
      <c r="F55" s="52"/>
      <c r="G55" s="52"/>
      <c r="H55" s="52"/>
      <c r="I55" s="54"/>
    </row>
    <row r="56" spans="1:9" x14ac:dyDescent="0.3">
      <c r="A56" s="23"/>
      <c r="B56" s="6">
        <f>$B$5</f>
        <v>42483</v>
      </c>
      <c r="C56" s="7" t="str">
        <f>$C$5</f>
        <v>Hill Scurry</v>
      </c>
      <c r="D56" s="8" t="s">
        <v>67</v>
      </c>
      <c r="E56" s="9">
        <v>2.5</v>
      </c>
      <c r="F56" s="10" t="s">
        <v>68</v>
      </c>
      <c r="G56" s="8" t="s">
        <v>14</v>
      </c>
      <c r="H56" s="8">
        <v>347</v>
      </c>
      <c r="I56" s="45">
        <v>9.9421296296296289E-3</v>
      </c>
    </row>
    <row r="57" spans="1:9" x14ac:dyDescent="0.3">
      <c r="A57" s="24"/>
      <c r="B57" s="12">
        <f>$B$5</f>
        <v>42483</v>
      </c>
      <c r="C57" s="13" t="str">
        <f>$C$5</f>
        <v>Hill Scurry</v>
      </c>
      <c r="D57" s="17" t="str">
        <f>$D$56</f>
        <v>S</v>
      </c>
      <c r="E57" s="15">
        <f>IF(ISBLANK($E$56),"",$E$56)</f>
        <v>2.5</v>
      </c>
      <c r="F57" s="16" t="s">
        <v>69</v>
      </c>
      <c r="G57" s="17" t="s">
        <v>14</v>
      </c>
      <c r="H57" s="17"/>
      <c r="I57" s="46">
        <v>1.2638888888888889E-2</v>
      </c>
    </row>
    <row r="58" spans="1:9" x14ac:dyDescent="0.3">
      <c r="A58" s="11"/>
      <c r="B58" s="12">
        <f>$B$5</f>
        <v>42483</v>
      </c>
      <c r="C58" s="13" t="str">
        <f>$C$5</f>
        <v>Hill Scurry</v>
      </c>
      <c r="D58" s="17" t="str">
        <f>$D$56</f>
        <v>S</v>
      </c>
      <c r="E58" s="15">
        <f>IF(ISBLANK($E$56),"",$E$56)</f>
        <v>2.5</v>
      </c>
      <c r="F58" s="16" t="s">
        <v>70</v>
      </c>
      <c r="G58" s="17" t="s">
        <v>14</v>
      </c>
      <c r="H58" s="17">
        <v>76</v>
      </c>
      <c r="I58" s="46">
        <v>1.3333333333333334E-2</v>
      </c>
    </row>
    <row r="59" spans="1:9" x14ac:dyDescent="0.3">
      <c r="A59" s="11"/>
      <c r="B59" s="12">
        <f t="shared" ref="B59:B68" si="16">$B$5</f>
        <v>42483</v>
      </c>
      <c r="C59" s="13" t="str">
        <f t="shared" ref="C59:C68" si="17">$C$5</f>
        <v>Hill Scurry</v>
      </c>
      <c r="D59" s="17" t="str">
        <f t="shared" ref="D59:D68" si="18">$D$56</f>
        <v>S</v>
      </c>
      <c r="E59" s="15">
        <f t="shared" ref="E59:E68" si="19">IF(ISBLANK($E$56),"",$E$56)</f>
        <v>2.5</v>
      </c>
      <c r="F59" s="16" t="s">
        <v>71</v>
      </c>
      <c r="G59" s="17" t="s">
        <v>14</v>
      </c>
      <c r="H59" s="17">
        <v>124</v>
      </c>
      <c r="I59" s="46">
        <v>1.3333333333333334E-2</v>
      </c>
    </row>
    <row r="60" spans="1:9" x14ac:dyDescent="0.3">
      <c r="A60" s="11"/>
      <c r="B60" s="12">
        <f t="shared" si="16"/>
        <v>42483</v>
      </c>
      <c r="C60" s="13" t="str">
        <f t="shared" si="17"/>
        <v>Hill Scurry</v>
      </c>
      <c r="D60" s="17" t="str">
        <f t="shared" si="18"/>
        <v>S</v>
      </c>
      <c r="E60" s="15">
        <f t="shared" si="19"/>
        <v>2.5</v>
      </c>
      <c r="F60" s="16" t="s">
        <v>72</v>
      </c>
      <c r="G60" s="17" t="s">
        <v>14</v>
      </c>
      <c r="H60" s="17">
        <v>348</v>
      </c>
      <c r="I60" s="46">
        <v>1.3657407407407408E-2</v>
      </c>
    </row>
    <row r="61" spans="1:9" x14ac:dyDescent="0.3">
      <c r="A61" s="11"/>
      <c r="B61" s="12">
        <f t="shared" si="16"/>
        <v>42483</v>
      </c>
      <c r="C61" s="13" t="str">
        <f t="shared" si="17"/>
        <v>Hill Scurry</v>
      </c>
      <c r="D61" s="17" t="str">
        <f t="shared" si="18"/>
        <v>S</v>
      </c>
      <c r="E61" s="15">
        <f t="shared" si="19"/>
        <v>2.5</v>
      </c>
      <c r="F61" s="16" t="s">
        <v>73</v>
      </c>
      <c r="G61" s="17" t="s">
        <v>14</v>
      </c>
      <c r="H61" s="17"/>
      <c r="I61" s="46">
        <v>1.4837962962962963E-2</v>
      </c>
    </row>
    <row r="62" spans="1:9" x14ac:dyDescent="0.3">
      <c r="A62" s="11"/>
      <c r="B62" s="12">
        <f t="shared" si="16"/>
        <v>42483</v>
      </c>
      <c r="C62" s="13" t="str">
        <f t="shared" si="17"/>
        <v>Hill Scurry</v>
      </c>
      <c r="D62" s="17" t="str">
        <f t="shared" si="18"/>
        <v>S</v>
      </c>
      <c r="E62" s="15">
        <f t="shared" si="19"/>
        <v>2.5</v>
      </c>
      <c r="F62" s="16" t="s">
        <v>74</v>
      </c>
      <c r="G62" s="17" t="s">
        <v>14</v>
      </c>
      <c r="H62" s="17">
        <v>437</v>
      </c>
      <c r="I62" s="46">
        <v>1.6863425925925928E-2</v>
      </c>
    </row>
    <row r="63" spans="1:9" x14ac:dyDescent="0.3">
      <c r="A63" s="11"/>
      <c r="B63" s="12">
        <f t="shared" si="16"/>
        <v>42483</v>
      </c>
      <c r="C63" s="13" t="str">
        <f t="shared" si="17"/>
        <v>Hill Scurry</v>
      </c>
      <c r="D63" s="17" t="str">
        <f t="shared" si="18"/>
        <v>S</v>
      </c>
      <c r="E63" s="15">
        <f t="shared" si="19"/>
        <v>2.5</v>
      </c>
      <c r="F63" s="16" t="s">
        <v>75</v>
      </c>
      <c r="G63" s="17" t="s">
        <v>14</v>
      </c>
      <c r="H63" s="17">
        <v>438</v>
      </c>
      <c r="I63" s="46">
        <v>1.6921296296296299E-2</v>
      </c>
    </row>
    <row r="64" spans="1:9" x14ac:dyDescent="0.3">
      <c r="A64" s="11"/>
      <c r="B64" s="12">
        <f t="shared" si="16"/>
        <v>42483</v>
      </c>
      <c r="C64" s="13" t="str">
        <f t="shared" si="17"/>
        <v>Hill Scurry</v>
      </c>
      <c r="D64" s="17" t="str">
        <f t="shared" si="18"/>
        <v>S</v>
      </c>
      <c r="E64" s="15">
        <f t="shared" si="19"/>
        <v>2.5</v>
      </c>
      <c r="F64" s="16" t="s">
        <v>76</v>
      </c>
      <c r="G64" s="17" t="s">
        <v>14</v>
      </c>
      <c r="H64" s="17">
        <v>256</v>
      </c>
      <c r="I64" s="46">
        <v>1.699074074074074E-2</v>
      </c>
    </row>
    <row r="65" spans="1:9" x14ac:dyDescent="0.3">
      <c r="A65" s="11"/>
      <c r="B65" s="12">
        <f t="shared" si="16"/>
        <v>42483</v>
      </c>
      <c r="C65" s="13" t="str">
        <f t="shared" si="17"/>
        <v>Hill Scurry</v>
      </c>
      <c r="D65" s="17" t="str">
        <f t="shared" si="18"/>
        <v>S</v>
      </c>
      <c r="E65" s="15">
        <f t="shared" si="19"/>
        <v>2.5</v>
      </c>
      <c r="F65" s="16" t="s">
        <v>77</v>
      </c>
      <c r="G65" s="17" t="s">
        <v>14</v>
      </c>
      <c r="H65" s="17">
        <v>270</v>
      </c>
      <c r="I65" s="46">
        <v>1.699074074074074E-2</v>
      </c>
    </row>
    <row r="66" spans="1:9" x14ac:dyDescent="0.3">
      <c r="A66" s="11"/>
      <c r="B66" s="12">
        <f t="shared" si="16"/>
        <v>42483</v>
      </c>
      <c r="C66" s="13" t="str">
        <f t="shared" si="17"/>
        <v>Hill Scurry</v>
      </c>
      <c r="D66" s="17" t="str">
        <f t="shared" si="18"/>
        <v>S</v>
      </c>
      <c r="E66" s="15">
        <f t="shared" si="19"/>
        <v>2.5</v>
      </c>
      <c r="F66" s="16" t="s">
        <v>78</v>
      </c>
      <c r="G66" s="17" t="s">
        <v>14</v>
      </c>
      <c r="H66" s="17"/>
      <c r="I66" s="46">
        <v>1.699074074074074E-2</v>
      </c>
    </row>
    <row r="67" spans="1:9" x14ac:dyDescent="0.3">
      <c r="A67" s="11"/>
      <c r="B67" s="12">
        <f t="shared" si="16"/>
        <v>42483</v>
      </c>
      <c r="C67" s="13" t="str">
        <f t="shared" si="17"/>
        <v>Hill Scurry</v>
      </c>
      <c r="D67" s="17" t="str">
        <f t="shared" si="18"/>
        <v>S</v>
      </c>
      <c r="E67" s="15">
        <f t="shared" si="19"/>
        <v>2.5</v>
      </c>
      <c r="F67" s="16" t="s">
        <v>79</v>
      </c>
      <c r="G67" s="17" t="s">
        <v>14</v>
      </c>
      <c r="H67" s="17">
        <v>436</v>
      </c>
      <c r="I67" s="46">
        <v>1.7152777777777777E-2</v>
      </c>
    </row>
    <row r="68" spans="1:9" x14ac:dyDescent="0.3">
      <c r="A68" s="11"/>
      <c r="B68" s="12">
        <f t="shared" si="16"/>
        <v>42483</v>
      </c>
      <c r="C68" s="13" t="str">
        <f t="shared" si="17"/>
        <v>Hill Scurry</v>
      </c>
      <c r="D68" s="17" t="str">
        <f t="shared" si="18"/>
        <v>S</v>
      </c>
      <c r="E68" s="15">
        <f t="shared" si="19"/>
        <v>2.5</v>
      </c>
      <c r="F68" s="16" t="s">
        <v>80</v>
      </c>
      <c r="G68" s="17" t="s">
        <v>14</v>
      </c>
      <c r="H68" s="17">
        <v>50</v>
      </c>
      <c r="I68" s="46">
        <v>2.8078703703703703E-2</v>
      </c>
    </row>
    <row r="69" spans="1:9" ht="15" thickBot="1" x14ac:dyDescent="0.35">
      <c r="A69" s="18"/>
      <c r="B69" s="19">
        <f>$B$5</f>
        <v>42483</v>
      </c>
      <c r="C69" s="20" t="str">
        <f>$C$5</f>
        <v>Hill Scurry</v>
      </c>
      <c r="D69" s="26" t="str">
        <f>$D$56</f>
        <v>S</v>
      </c>
      <c r="E69" s="22">
        <f>IF(ISBLANK($E$56),"",$E$56)</f>
        <v>2.5</v>
      </c>
      <c r="F69" s="16" t="s">
        <v>81</v>
      </c>
      <c r="G69" s="17" t="s">
        <v>14</v>
      </c>
      <c r="H69" s="17">
        <v>112</v>
      </c>
      <c r="I69" s="46">
        <v>2.8078703703703703E-2</v>
      </c>
    </row>
    <row r="70" spans="1:9" x14ac:dyDescent="0.3">
      <c r="A70" s="50" t="s">
        <v>82</v>
      </c>
      <c r="B70" s="52"/>
      <c r="C70" s="52"/>
      <c r="D70" s="52"/>
      <c r="E70" s="53"/>
      <c r="F70" s="52"/>
      <c r="G70" s="52"/>
      <c r="H70" s="52"/>
      <c r="I70" s="54"/>
    </row>
    <row r="71" spans="1:9" x14ac:dyDescent="0.3">
      <c r="A71" s="27"/>
      <c r="B71" s="28">
        <f t="shared" ref="B71:B77" si="20">$B$5</f>
        <v>42483</v>
      </c>
      <c r="C71" s="29" t="str">
        <f t="shared" ref="C71:C77" si="21">$C$5</f>
        <v>Hill Scurry</v>
      </c>
      <c r="D71" s="30" t="str">
        <f t="shared" ref="D71:D77" si="22">$D$56</f>
        <v>S</v>
      </c>
      <c r="E71" s="31">
        <f t="shared" ref="E71:E77" si="23">IF(ISBLANK($E$56),"",$E$56)</f>
        <v>2.5</v>
      </c>
      <c r="F71" s="16" t="s">
        <v>83</v>
      </c>
      <c r="G71" s="17" t="s">
        <v>28</v>
      </c>
      <c r="H71" s="17"/>
      <c r="I71" s="46">
        <v>9.618055555555555E-3</v>
      </c>
    </row>
    <row r="72" spans="1:9" x14ac:dyDescent="0.3">
      <c r="A72" s="11"/>
      <c r="B72" s="12">
        <f t="shared" si="20"/>
        <v>42483</v>
      </c>
      <c r="C72" s="13" t="str">
        <f t="shared" si="21"/>
        <v>Hill Scurry</v>
      </c>
      <c r="D72" s="17" t="str">
        <f t="shared" si="22"/>
        <v>S</v>
      </c>
      <c r="E72" s="15">
        <f t="shared" si="23"/>
        <v>2.5</v>
      </c>
      <c r="F72" s="16" t="s">
        <v>84</v>
      </c>
      <c r="G72" s="17" t="s">
        <v>28</v>
      </c>
      <c r="H72" s="17">
        <v>271</v>
      </c>
      <c r="I72" s="46">
        <v>1.0416666666666666E-2</v>
      </c>
    </row>
    <row r="73" spans="1:9" x14ac:dyDescent="0.3">
      <c r="A73" s="11"/>
      <c r="B73" s="12">
        <f t="shared" si="20"/>
        <v>42483</v>
      </c>
      <c r="C73" s="13" t="str">
        <f t="shared" si="21"/>
        <v>Hill Scurry</v>
      </c>
      <c r="D73" s="17" t="str">
        <f t="shared" si="22"/>
        <v>S</v>
      </c>
      <c r="E73" s="15">
        <f t="shared" si="23"/>
        <v>2.5</v>
      </c>
      <c r="F73" s="16" t="s">
        <v>85</v>
      </c>
      <c r="G73" s="17" t="s">
        <v>28</v>
      </c>
      <c r="H73" s="17"/>
      <c r="I73" s="46">
        <v>1.238425925925926E-2</v>
      </c>
    </row>
    <row r="74" spans="1:9" x14ac:dyDescent="0.3">
      <c r="A74" s="11"/>
      <c r="B74" s="12">
        <f t="shared" si="20"/>
        <v>42483</v>
      </c>
      <c r="C74" s="13" t="str">
        <f t="shared" si="21"/>
        <v>Hill Scurry</v>
      </c>
      <c r="D74" s="32" t="str">
        <f t="shared" si="22"/>
        <v>S</v>
      </c>
      <c r="E74" s="15">
        <f t="shared" si="23"/>
        <v>2.5</v>
      </c>
      <c r="F74" s="16" t="s">
        <v>86</v>
      </c>
      <c r="G74" s="17" t="s">
        <v>28</v>
      </c>
      <c r="H74" s="17">
        <v>122</v>
      </c>
      <c r="I74" s="46">
        <v>1.2847222222222223E-2</v>
      </c>
    </row>
    <row r="75" spans="1:9" x14ac:dyDescent="0.3">
      <c r="A75" s="11"/>
      <c r="B75" s="12">
        <f t="shared" si="20"/>
        <v>42483</v>
      </c>
      <c r="C75" s="13" t="str">
        <f t="shared" si="21"/>
        <v>Hill Scurry</v>
      </c>
      <c r="D75" s="17" t="str">
        <f t="shared" si="22"/>
        <v>S</v>
      </c>
      <c r="E75" s="15">
        <f t="shared" si="23"/>
        <v>2.5</v>
      </c>
      <c r="F75" s="33" t="s">
        <v>87</v>
      </c>
      <c r="G75" s="14" t="s">
        <v>28</v>
      </c>
      <c r="H75" s="14"/>
      <c r="I75" s="48">
        <v>1.3136574074074077E-2</v>
      </c>
    </row>
    <row r="76" spans="1:9" x14ac:dyDescent="0.3">
      <c r="A76" s="11"/>
      <c r="B76" s="12">
        <f t="shared" si="20"/>
        <v>42483</v>
      </c>
      <c r="C76" s="13" t="str">
        <f t="shared" si="21"/>
        <v>Hill Scurry</v>
      </c>
      <c r="D76" s="32" t="str">
        <f t="shared" si="22"/>
        <v>S</v>
      </c>
      <c r="E76" s="15">
        <f t="shared" si="23"/>
        <v>2.5</v>
      </c>
      <c r="F76" s="16" t="s">
        <v>88</v>
      </c>
      <c r="G76" s="17" t="s">
        <v>28</v>
      </c>
      <c r="H76" s="17">
        <v>272</v>
      </c>
      <c r="I76" s="46">
        <v>1.6145833333333335E-2</v>
      </c>
    </row>
    <row r="77" spans="1:9" ht="15" thickBot="1" x14ac:dyDescent="0.35">
      <c r="A77" s="25"/>
      <c r="B77" s="19">
        <f t="shared" si="20"/>
        <v>42483</v>
      </c>
      <c r="C77" s="20" t="str">
        <f t="shared" si="21"/>
        <v>Hill Scurry</v>
      </c>
      <c r="D77" s="26" t="str">
        <f t="shared" si="22"/>
        <v>S</v>
      </c>
      <c r="E77" s="22">
        <f t="shared" si="23"/>
        <v>2.5</v>
      </c>
      <c r="F77" s="34" t="s">
        <v>89</v>
      </c>
      <c r="G77" s="26" t="s">
        <v>28</v>
      </c>
      <c r="H77" s="26"/>
      <c r="I77" s="49">
        <v>1.7766203703703704E-2</v>
      </c>
    </row>
    <row r="78" spans="1:9" x14ac:dyDescent="0.3">
      <c r="A78" s="55"/>
      <c r="B78" s="56"/>
      <c r="C78" s="56"/>
      <c r="D78" s="56"/>
      <c r="E78" s="57"/>
      <c r="F78" s="56"/>
      <c r="G78" s="56"/>
      <c r="H78" s="56" t="s">
        <v>90</v>
      </c>
      <c r="I78" s="58"/>
    </row>
    <row r="79" spans="1:9" x14ac:dyDescent="0.3">
      <c r="A79" s="35"/>
      <c r="B79" s="35"/>
      <c r="C79" s="35"/>
      <c r="D79" s="35"/>
      <c r="E79" s="35"/>
      <c r="G79" s="36"/>
      <c r="H79" s="37" t="s">
        <v>91</v>
      </c>
      <c r="I79" s="38">
        <f>COUNTIF(GenderColumn4,"F")</f>
        <v>34</v>
      </c>
    </row>
    <row r="80" spans="1:9" x14ac:dyDescent="0.3">
      <c r="G80" s="36"/>
      <c r="H80" s="37" t="s">
        <v>92</v>
      </c>
      <c r="I80" s="38">
        <f>COUNTIF(GenderColumn4,"M")</f>
        <v>34</v>
      </c>
    </row>
    <row r="81" spans="7:9" x14ac:dyDescent="0.3">
      <c r="G81" s="39"/>
      <c r="H81" s="40" t="s">
        <v>93</v>
      </c>
      <c r="I81" s="41">
        <f>I79+I80</f>
        <v>68</v>
      </c>
    </row>
    <row r="82" spans="7:9" x14ac:dyDescent="0.3">
      <c r="G82" s="36"/>
      <c r="H82" s="37" t="s">
        <v>94</v>
      </c>
      <c r="I82" s="38">
        <f>COUNTIF(RunColumn4,"L")</f>
        <v>32</v>
      </c>
    </row>
    <row r="83" spans="7:9" x14ac:dyDescent="0.3">
      <c r="G83" s="36"/>
      <c r="H83" s="37" t="s">
        <v>95</v>
      </c>
      <c r="I83" s="38">
        <f>COUNTIF(RunColumn4, "M")</f>
        <v>15</v>
      </c>
    </row>
    <row r="84" spans="7:9" x14ac:dyDescent="0.3">
      <c r="G84" s="39"/>
      <c r="H84" s="40" t="s">
        <v>96</v>
      </c>
      <c r="I84" s="41">
        <f>COUNTIF(RunColumn4, "S")</f>
        <v>21</v>
      </c>
    </row>
  </sheetData>
  <pageMargins left="0.31496062992125984" right="0.31496062992125984" top="0.74803149606299213" bottom="0.74803149606299213" header="0.31496062992125984" footer="0.31496062992125984"/>
  <pageSetup paperSize="9" orientation="portrait" verticalDpi="0" r:id="rId1"/>
  <rowBreaks count="1" manualBreakCount="1">
    <brk id="4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GenderColumn4</vt:lpstr>
      <vt:lpstr>Sheet1!Print_Area</vt:lpstr>
      <vt:lpstr>RunColumn4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Allen</dc:creator>
  <cp:lastModifiedBy>Malcolm Allen</cp:lastModifiedBy>
  <cp:lastPrinted>2016-04-24T07:26:37Z</cp:lastPrinted>
  <dcterms:created xsi:type="dcterms:W3CDTF">2016-04-24T07:16:33Z</dcterms:created>
  <dcterms:modified xsi:type="dcterms:W3CDTF">2016-04-24T07:35:04Z</dcterms:modified>
</cp:coreProperties>
</file>