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6" windowWidth="22980" windowHeight="9288"/>
  </bookViews>
  <sheets>
    <sheet name="Sheet1" sheetId="1" r:id="rId1"/>
  </sheets>
  <definedNames>
    <definedName name="GenderColumn1" localSheetId="0">Sheet1!$F$5:$F$46</definedName>
    <definedName name="_xlnm.Print_Area" localSheetId="0">Sheet1!$A$1:$H$54</definedName>
    <definedName name="RunColumn1" localSheetId="0">Sheet1!$C$5:$C$47</definedName>
  </definedNames>
  <calcPr calcId="145621"/>
</workbook>
</file>

<file path=xl/calcChain.xml><?xml version="1.0" encoding="utf-8"?>
<calcChain xmlns="http://schemas.openxmlformats.org/spreadsheetml/2006/main">
  <c r="H50" i="1" l="1"/>
  <c r="H49" i="1"/>
  <c r="H51" i="1" s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B34" i="1"/>
  <c r="A34" i="1"/>
  <c r="D32" i="1"/>
  <c r="C32" i="1"/>
  <c r="B32" i="1"/>
  <c r="A32" i="1"/>
  <c r="D31" i="1"/>
  <c r="C31" i="1"/>
  <c r="B31" i="1"/>
  <c r="A31" i="1"/>
  <c r="D30" i="1"/>
  <c r="C30" i="1"/>
  <c r="B30" i="1"/>
  <c r="A30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H53" i="1" s="1"/>
  <c r="B25" i="1"/>
  <c r="A25" i="1"/>
  <c r="B24" i="1"/>
  <c r="A24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H54" i="1" l="1"/>
  <c r="H52" i="1"/>
</calcChain>
</file>

<file path=xl/sharedStrings.xml><?xml version="1.0" encoding="utf-8"?>
<sst xmlns="http://schemas.openxmlformats.org/spreadsheetml/2006/main" count="94" uniqueCount="58">
  <si>
    <t>WWRR: 4-Jun-2016, Kapooka Run, Kapooka</t>
  </si>
  <si>
    <t>RunDate</t>
  </si>
  <si>
    <t>CourseName</t>
  </si>
  <si>
    <t>Length</t>
  </si>
  <si>
    <t>Distance</t>
  </si>
  <si>
    <t>Runner</t>
  </si>
  <si>
    <t>Sex</t>
  </si>
  <si>
    <t>BibNumber</t>
  </si>
  <si>
    <t>RunTime</t>
  </si>
  <si>
    <t>Kapooka Run</t>
  </si>
  <si>
    <t>L</t>
  </si>
  <si>
    <t>Lynda Rayner</t>
  </si>
  <si>
    <t>F</t>
  </si>
  <si>
    <t>Amy Brown</t>
  </si>
  <si>
    <t>Sylvia Lim</t>
  </si>
  <si>
    <t>Elissa Calderwood</t>
  </si>
  <si>
    <t>Wilma Pfitzner</t>
  </si>
  <si>
    <t>Robert Sharpe</t>
  </si>
  <si>
    <t>M</t>
  </si>
  <si>
    <t>Andrew Earl</t>
  </si>
  <si>
    <t>Dan Judd</t>
  </si>
  <si>
    <t>Geoff Breese</t>
  </si>
  <si>
    <t>Geordie Russell</t>
  </si>
  <si>
    <t>Andy Jones</t>
  </si>
  <si>
    <t>David Murray</t>
  </si>
  <si>
    <t>John McCredden</t>
  </si>
  <si>
    <t>Peter Fitzpartrick</t>
  </si>
  <si>
    <t>John Oliver</t>
  </si>
  <si>
    <t>Graham Spokes</t>
  </si>
  <si>
    <t>Neil Coombes</t>
  </si>
  <si>
    <t>Harriet Brickhill</t>
  </si>
  <si>
    <t>Anna Conyers</t>
  </si>
  <si>
    <t>Debbie Murray</t>
  </si>
  <si>
    <t>Elyce Green</t>
  </si>
  <si>
    <t>Melissa Comrie</t>
  </si>
  <si>
    <t>Alex Davey</t>
  </si>
  <si>
    <t>Ben Wilson</t>
  </si>
  <si>
    <t>Mick Quirk</t>
  </si>
  <si>
    <t>S</t>
  </si>
  <si>
    <t>Emily Pike</t>
  </si>
  <si>
    <t>Debbie Davey</t>
  </si>
  <si>
    <t>Imogen Metcalfe</t>
  </si>
  <si>
    <t>Bridget Pike</t>
  </si>
  <si>
    <t>Zoe Metcalfe</t>
  </si>
  <si>
    <t>Fiona Metcalfe</t>
  </si>
  <si>
    <t>Cindy Earl</t>
  </si>
  <si>
    <t>Natasha Spokes</t>
  </si>
  <si>
    <t>Finn Jones</t>
  </si>
  <si>
    <t>Hayden Earl</t>
  </si>
  <si>
    <t>Malcolm Allen</t>
  </si>
  <si>
    <t>Barry Walker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</si>
  <si>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</si>
  <si>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</si>
  <si>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</si>
  <si>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</si>
  <si>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</si>
  <si>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Medium Run = </t>
  </si>
  <si>
    <t xml:space="preserve">Short Run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</si>
</sst>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h:mm:ss;@"/>
    <numFmt numFmtId="166" formatCode="yyyy\-mm\-dd;@"/>
    <numFmt numFmtId="167" formatCode="h:mm:ss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quotePrefix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0" fillId="0" borderId="6" xfId="0" applyNumberFormat="1" applyBorder="1"/>
    <xf numFmtId="0" fontId="8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167" fontId="6" fillId="0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164" fontId="1" fillId="3" borderId="10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left"/>
    </xf>
    <xf numFmtId="164" fontId="1" fillId="3" borderId="14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18" xfId="0" applyNumberFormat="1" applyBorder="1"/>
    <xf numFmtId="167" fontId="7" fillId="0" borderId="19" xfId="0" applyNumberFormat="1" applyFont="1" applyFill="1" applyBorder="1" applyAlignment="1">
      <alignment horizontal="center"/>
    </xf>
    <xf numFmtId="166" fontId="0" fillId="0" borderId="7" xfId="0" applyNumberFormat="1" applyBorder="1"/>
    <xf numFmtId="166" fontId="0" fillId="0" borderId="8" xfId="0" applyNumberFormat="1" applyBorder="1"/>
    <xf numFmtId="166" fontId="0" fillId="0" borderId="20" xfId="0" applyNumberFormat="1" applyBorder="1"/>
    <xf numFmtId="0" fontId="0" fillId="0" borderId="21" xfId="0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167" fontId="7" fillId="0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4"/>
  <sheetViews>
    <sheetView tabSelected="1" workbookViewId="0">
      <selection activeCell="H23" sqref="A23:H23"/>
    </sheetView>
  </sheetViews>
  <sheetFormatPr defaultRowHeight="14.4" x14ac:dyDescent="0.3"/>
  <cols>
    <col min="1" max="1" width="11.109375" customWidth="1"/>
    <col min="2" max="2" width="16.44140625" customWidth="1"/>
    <col min="3" max="3" width="7.33203125" customWidth="1"/>
    <col min="4" max="4" width="9" customWidth="1"/>
    <col min="5" max="5" width="18.6640625" customWidth="1"/>
    <col min="6" max="6" width="4.88671875" customWidth="1"/>
    <col min="7" max="7" width="11.33203125" customWidth="1"/>
    <col min="8" max="8" width="9.109375" customWidth="1"/>
  </cols>
  <sheetData>
    <row r="1" spans="1:8" ht="15.6" x14ac:dyDescent="0.3">
      <c r="A1" s="1" t="s">
        <v>0</v>
      </c>
      <c r="B1" s="2"/>
      <c r="C1" s="2"/>
      <c r="D1" s="3"/>
      <c r="E1" s="4"/>
      <c r="H1" s="5"/>
    </row>
    <row r="2" spans="1:8" x14ac:dyDescent="0.3">
      <c r="B2" s="2"/>
      <c r="C2" s="2"/>
      <c r="D2" s="3"/>
      <c r="E2" s="4"/>
      <c r="H2" s="6"/>
    </row>
    <row r="3" spans="1:8" ht="16.2" thickBot="1" x14ac:dyDescent="0.35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7" t="s">
        <v>6</v>
      </c>
      <c r="G3" s="7" t="s">
        <v>7</v>
      </c>
      <c r="H3" s="7" t="s">
        <v>8</v>
      </c>
    </row>
    <row r="4" spans="1:8" x14ac:dyDescent="0.3">
      <c r="A4" s="10"/>
      <c r="B4" s="10"/>
      <c r="C4" s="10"/>
      <c r="D4" s="11"/>
      <c r="E4" s="10"/>
      <c r="F4" s="10"/>
      <c r="G4" s="10"/>
      <c r="H4" s="10"/>
    </row>
    <row r="5" spans="1:8" x14ac:dyDescent="0.3">
      <c r="A5" s="56">
        <v>42525</v>
      </c>
      <c r="B5" s="54" t="s">
        <v>9</v>
      </c>
      <c r="C5" s="12" t="s">
        <v>10</v>
      </c>
      <c r="D5" s="13">
        <v>8</v>
      </c>
      <c r="E5" s="14" t="s">
        <v>11</v>
      </c>
      <c r="F5" s="12" t="s">
        <v>12</v>
      </c>
      <c r="G5" s="12">
        <v>141</v>
      </c>
      <c r="H5" s="57">
        <v>2.5150462962962961E-2</v>
      </c>
    </row>
    <row r="6" spans="1:8" x14ac:dyDescent="0.3">
      <c r="A6" s="58">
        <f>$A$5</f>
        <v>42525</v>
      </c>
      <c r="B6" s="15" t="str">
        <f>$B$5</f>
        <v>Kapooka Run</v>
      </c>
      <c r="C6" s="16" t="str">
        <f>$C$5</f>
        <v>L</v>
      </c>
      <c r="D6" s="17">
        <f>IF(ISBLANK($D$5),"",$D$5)</f>
        <v>8</v>
      </c>
      <c r="E6" s="18" t="s">
        <v>13</v>
      </c>
      <c r="F6" s="19" t="s">
        <v>12</v>
      </c>
      <c r="G6" s="19">
        <v>328</v>
      </c>
      <c r="H6" s="57">
        <v>2.5185185185185185E-2</v>
      </c>
    </row>
    <row r="7" spans="1:8" x14ac:dyDescent="0.3">
      <c r="A7" s="58">
        <f t="shared" ref="A7:A9" si="0">$A$5</f>
        <v>42525</v>
      </c>
      <c r="B7" s="15" t="str">
        <f t="shared" ref="B7:B9" si="1">$B$5</f>
        <v>Kapooka Run</v>
      </c>
      <c r="C7" s="16" t="str">
        <f t="shared" ref="C7:C9" si="2">$C$5</f>
        <v>L</v>
      </c>
      <c r="D7" s="17">
        <f t="shared" ref="D7:D9" si="3">IF(ISBLANK($D$5),"",$D$5)</f>
        <v>8</v>
      </c>
      <c r="E7" s="18" t="s">
        <v>14</v>
      </c>
      <c r="F7" s="19" t="s">
        <v>12</v>
      </c>
      <c r="G7" s="19">
        <v>443</v>
      </c>
      <c r="H7" s="57">
        <v>2.7777777777777776E-2</v>
      </c>
    </row>
    <row r="8" spans="1:8" x14ac:dyDescent="0.3">
      <c r="A8" s="58">
        <f t="shared" si="0"/>
        <v>42525</v>
      </c>
      <c r="B8" s="15" t="str">
        <f t="shared" si="1"/>
        <v>Kapooka Run</v>
      </c>
      <c r="C8" s="16" t="str">
        <f t="shared" si="2"/>
        <v>L</v>
      </c>
      <c r="D8" s="17">
        <f t="shared" si="3"/>
        <v>8</v>
      </c>
      <c r="E8" s="18" t="s">
        <v>15</v>
      </c>
      <c r="F8" s="19" t="s">
        <v>12</v>
      </c>
      <c r="G8" s="19"/>
      <c r="H8" s="57">
        <v>3.1018518518518515E-2</v>
      </c>
    </row>
    <row r="9" spans="1:8" x14ac:dyDescent="0.3">
      <c r="A9" s="59">
        <f t="shared" si="0"/>
        <v>42525</v>
      </c>
      <c r="B9" s="20" t="str">
        <f t="shared" si="1"/>
        <v>Kapooka Run</v>
      </c>
      <c r="C9" s="21" t="str">
        <f t="shared" si="2"/>
        <v>L</v>
      </c>
      <c r="D9" s="22">
        <f t="shared" si="3"/>
        <v>8</v>
      </c>
      <c r="E9" s="18" t="s">
        <v>16</v>
      </c>
      <c r="F9" s="19" t="s">
        <v>12</v>
      </c>
      <c r="G9" s="19">
        <v>95</v>
      </c>
      <c r="H9" s="57">
        <v>3.9317129629629625E-2</v>
      </c>
    </row>
    <row r="10" spans="1:8" x14ac:dyDescent="0.3">
      <c r="A10" s="23"/>
      <c r="B10" s="24"/>
      <c r="C10" s="25"/>
      <c r="D10" s="26"/>
      <c r="E10" s="25"/>
      <c r="F10" s="25"/>
      <c r="G10" s="25"/>
      <c r="H10" s="27"/>
    </row>
    <row r="11" spans="1:8" x14ac:dyDescent="0.3">
      <c r="A11" s="56">
        <f t="shared" ref="A11:A22" si="4">$A$5</f>
        <v>42525</v>
      </c>
      <c r="B11" s="28" t="str">
        <f t="shared" ref="B11:B22" si="5">$B$5</f>
        <v>Kapooka Run</v>
      </c>
      <c r="C11" s="12" t="str">
        <f t="shared" ref="C11:C22" si="6">$C$5</f>
        <v>L</v>
      </c>
      <c r="D11" s="13">
        <f t="shared" ref="D11:D22" si="7">IF(ISBLANK($D$5),"",$D$5)</f>
        <v>8</v>
      </c>
      <c r="E11" s="18" t="s">
        <v>17</v>
      </c>
      <c r="F11" s="19" t="s">
        <v>18</v>
      </c>
      <c r="G11" s="19">
        <v>1</v>
      </c>
      <c r="H11" s="57">
        <v>2.1747685185185186E-2</v>
      </c>
    </row>
    <row r="12" spans="1:8" x14ac:dyDescent="0.3">
      <c r="A12" s="58">
        <f t="shared" si="4"/>
        <v>42525</v>
      </c>
      <c r="B12" s="15" t="str">
        <f t="shared" si="5"/>
        <v>Kapooka Run</v>
      </c>
      <c r="C12" s="19" t="str">
        <f t="shared" si="6"/>
        <v>L</v>
      </c>
      <c r="D12" s="17">
        <f t="shared" si="7"/>
        <v>8</v>
      </c>
      <c r="E12" s="18" t="s">
        <v>19</v>
      </c>
      <c r="F12" s="19" t="s">
        <v>18</v>
      </c>
      <c r="G12" s="19">
        <v>149</v>
      </c>
      <c r="H12" s="57">
        <v>2.3935185185185184E-2</v>
      </c>
    </row>
    <row r="13" spans="1:8" x14ac:dyDescent="0.3">
      <c r="A13" s="58">
        <f t="shared" si="4"/>
        <v>42525</v>
      </c>
      <c r="B13" s="15" t="str">
        <f t="shared" si="5"/>
        <v>Kapooka Run</v>
      </c>
      <c r="C13" s="19" t="str">
        <f t="shared" si="6"/>
        <v>L</v>
      </c>
      <c r="D13" s="17">
        <f t="shared" si="7"/>
        <v>8</v>
      </c>
      <c r="E13" s="18" t="s">
        <v>20</v>
      </c>
      <c r="F13" s="19" t="s">
        <v>18</v>
      </c>
      <c r="G13" s="19"/>
      <c r="H13" s="57">
        <v>2.4166666666666666E-2</v>
      </c>
    </row>
    <row r="14" spans="1:8" x14ac:dyDescent="0.3">
      <c r="A14" s="58">
        <f t="shared" si="4"/>
        <v>42525</v>
      </c>
      <c r="B14" s="15" t="str">
        <f t="shared" si="5"/>
        <v>Kapooka Run</v>
      </c>
      <c r="C14" s="19" t="str">
        <f t="shared" si="6"/>
        <v>L</v>
      </c>
      <c r="D14" s="17">
        <f t="shared" si="7"/>
        <v>8</v>
      </c>
      <c r="E14" s="18" t="s">
        <v>21</v>
      </c>
      <c r="F14" s="19" t="s">
        <v>18</v>
      </c>
      <c r="G14" s="19">
        <v>4</v>
      </c>
      <c r="H14" s="57">
        <v>2.4513888888888887E-2</v>
      </c>
    </row>
    <row r="15" spans="1:8" x14ac:dyDescent="0.3">
      <c r="A15" s="58">
        <f t="shared" si="4"/>
        <v>42525</v>
      </c>
      <c r="B15" s="15" t="str">
        <f t="shared" si="5"/>
        <v>Kapooka Run</v>
      </c>
      <c r="C15" s="19" t="str">
        <f t="shared" si="6"/>
        <v>L</v>
      </c>
      <c r="D15" s="17">
        <f t="shared" si="7"/>
        <v>8</v>
      </c>
      <c r="E15" s="18" t="s">
        <v>22</v>
      </c>
      <c r="F15" s="19" t="s">
        <v>18</v>
      </c>
      <c r="G15" s="19">
        <v>134</v>
      </c>
      <c r="H15" s="57">
        <v>2.5925925925925925E-2</v>
      </c>
    </row>
    <row r="16" spans="1:8" x14ac:dyDescent="0.3">
      <c r="A16" s="58">
        <f t="shared" si="4"/>
        <v>42525</v>
      </c>
      <c r="B16" s="15" t="str">
        <f t="shared" si="5"/>
        <v>Kapooka Run</v>
      </c>
      <c r="C16" s="19" t="str">
        <f t="shared" si="6"/>
        <v>L</v>
      </c>
      <c r="D16" s="17">
        <f t="shared" si="7"/>
        <v>8</v>
      </c>
      <c r="E16" s="18" t="s">
        <v>23</v>
      </c>
      <c r="F16" s="19" t="s">
        <v>18</v>
      </c>
      <c r="G16" s="19">
        <v>238</v>
      </c>
      <c r="H16" s="57">
        <v>2.6932870370370371E-2</v>
      </c>
    </row>
    <row r="17" spans="1:8" x14ac:dyDescent="0.3">
      <c r="A17" s="58">
        <f t="shared" si="4"/>
        <v>42525</v>
      </c>
      <c r="B17" s="15" t="str">
        <f t="shared" si="5"/>
        <v>Kapooka Run</v>
      </c>
      <c r="C17" s="19" t="str">
        <f t="shared" si="6"/>
        <v>L</v>
      </c>
      <c r="D17" s="17">
        <f t="shared" si="7"/>
        <v>8</v>
      </c>
      <c r="E17" s="18" t="s">
        <v>24</v>
      </c>
      <c r="F17" s="19" t="s">
        <v>18</v>
      </c>
      <c r="G17" s="19">
        <v>86</v>
      </c>
      <c r="H17" s="57">
        <v>2.6967592592592595E-2</v>
      </c>
    </row>
    <row r="18" spans="1:8" x14ac:dyDescent="0.3">
      <c r="A18" s="58">
        <f t="shared" si="4"/>
        <v>42525</v>
      </c>
      <c r="B18" s="15" t="str">
        <f t="shared" si="5"/>
        <v>Kapooka Run</v>
      </c>
      <c r="C18" s="19" t="str">
        <f t="shared" si="6"/>
        <v>L</v>
      </c>
      <c r="D18" s="17">
        <f t="shared" si="7"/>
        <v>8</v>
      </c>
      <c r="E18" s="18" t="s">
        <v>25</v>
      </c>
      <c r="F18" s="19" t="s">
        <v>18</v>
      </c>
      <c r="G18" s="19">
        <v>71</v>
      </c>
      <c r="H18" s="57">
        <v>2.8981481481481483E-2</v>
      </c>
    </row>
    <row r="19" spans="1:8" x14ac:dyDescent="0.3">
      <c r="A19" s="58">
        <f t="shared" si="4"/>
        <v>42525</v>
      </c>
      <c r="B19" s="15" t="str">
        <f t="shared" si="5"/>
        <v>Kapooka Run</v>
      </c>
      <c r="C19" s="19" t="str">
        <f t="shared" si="6"/>
        <v>L</v>
      </c>
      <c r="D19" s="17">
        <f t="shared" si="7"/>
        <v>8</v>
      </c>
      <c r="E19" s="18" t="s">
        <v>26</v>
      </c>
      <c r="F19" s="19" t="s">
        <v>18</v>
      </c>
      <c r="G19" s="19">
        <v>11</v>
      </c>
      <c r="H19" s="57">
        <v>2.9108796296296296E-2</v>
      </c>
    </row>
    <row r="20" spans="1:8" x14ac:dyDescent="0.3">
      <c r="A20" s="58">
        <f t="shared" si="4"/>
        <v>42525</v>
      </c>
      <c r="B20" s="15" t="str">
        <f t="shared" si="5"/>
        <v>Kapooka Run</v>
      </c>
      <c r="C20" s="19" t="str">
        <f t="shared" si="6"/>
        <v>L</v>
      </c>
      <c r="D20" s="17">
        <f t="shared" si="7"/>
        <v>8</v>
      </c>
      <c r="E20" s="18" t="s">
        <v>27</v>
      </c>
      <c r="F20" s="19" t="s">
        <v>18</v>
      </c>
      <c r="G20" s="19">
        <v>19</v>
      </c>
      <c r="H20" s="57">
        <v>3.0231481481481481E-2</v>
      </c>
    </row>
    <row r="21" spans="1:8" x14ac:dyDescent="0.3">
      <c r="A21" s="58">
        <f t="shared" si="4"/>
        <v>42525</v>
      </c>
      <c r="B21" s="15" t="str">
        <f t="shared" si="5"/>
        <v>Kapooka Run</v>
      </c>
      <c r="C21" s="19" t="str">
        <f t="shared" si="6"/>
        <v>L</v>
      </c>
      <c r="D21" s="17">
        <f t="shared" si="7"/>
        <v>8</v>
      </c>
      <c r="E21" s="18" t="s">
        <v>28</v>
      </c>
      <c r="F21" s="19" t="s">
        <v>18</v>
      </c>
      <c r="G21" s="19">
        <v>110</v>
      </c>
      <c r="H21" s="57">
        <v>3.3981481481481481E-2</v>
      </c>
    </row>
    <row r="22" spans="1:8" x14ac:dyDescent="0.3">
      <c r="A22" s="59">
        <f t="shared" si="4"/>
        <v>42525</v>
      </c>
      <c r="B22" s="20" t="str">
        <f t="shared" si="5"/>
        <v>Kapooka Run</v>
      </c>
      <c r="C22" s="29" t="str">
        <f t="shared" si="6"/>
        <v>L</v>
      </c>
      <c r="D22" s="22">
        <f t="shared" si="7"/>
        <v>8</v>
      </c>
      <c r="E22" s="18" t="s">
        <v>29</v>
      </c>
      <c r="F22" s="19" t="s">
        <v>18</v>
      </c>
      <c r="G22" s="19">
        <v>96</v>
      </c>
      <c r="H22" s="57">
        <v>3.9317129629629625E-2</v>
      </c>
    </row>
    <row r="23" spans="1:8" x14ac:dyDescent="0.3">
      <c r="A23" s="30"/>
      <c r="B23" s="31"/>
      <c r="C23" s="27"/>
      <c r="D23" s="26"/>
      <c r="E23" s="32"/>
      <c r="F23" s="27"/>
      <c r="G23" s="27"/>
      <c r="H23" s="33"/>
    </row>
    <row r="24" spans="1:8" x14ac:dyDescent="0.3">
      <c r="A24" s="56">
        <f>$A$5</f>
        <v>42525</v>
      </c>
      <c r="B24" s="28" t="str">
        <f>$B$5</f>
        <v>Kapooka Run</v>
      </c>
      <c r="C24" s="12" t="s">
        <v>18</v>
      </c>
      <c r="D24" s="13">
        <v>6</v>
      </c>
      <c r="E24" s="18" t="s">
        <v>30</v>
      </c>
      <c r="F24" s="19" t="s">
        <v>12</v>
      </c>
      <c r="G24" s="19">
        <v>274</v>
      </c>
      <c r="H24" s="57">
        <v>2.0462962962962964E-2</v>
      </c>
    </row>
    <row r="25" spans="1:8" x14ac:dyDescent="0.3">
      <c r="A25" s="58">
        <f>$A$5</f>
        <v>42525</v>
      </c>
      <c r="B25" s="15" t="str">
        <f>$B$5</f>
        <v>Kapooka Run</v>
      </c>
      <c r="C25" s="19" t="str">
        <f>$C$24</f>
        <v>M</v>
      </c>
      <c r="D25" s="17">
        <f>IF(ISBLANK($D$24),"",$D$24)</f>
        <v>6</v>
      </c>
      <c r="E25" s="18" t="s">
        <v>31</v>
      </c>
      <c r="F25" s="19" t="s">
        <v>12</v>
      </c>
      <c r="G25" s="19">
        <v>131</v>
      </c>
      <c r="H25" s="57">
        <v>2.461805555555556E-2</v>
      </c>
    </row>
    <row r="26" spans="1:8" x14ac:dyDescent="0.3">
      <c r="A26" s="58">
        <f>$A$5</f>
        <v>42525</v>
      </c>
      <c r="B26" s="15" t="str">
        <f>$B$5</f>
        <v>Kapooka Run</v>
      </c>
      <c r="C26" s="19" t="str">
        <f>$C$24</f>
        <v>M</v>
      </c>
      <c r="D26" s="17">
        <f>IF(ISBLANK($D$24),"",$D$24)</f>
        <v>6</v>
      </c>
      <c r="E26" s="18" t="s">
        <v>32</v>
      </c>
      <c r="F26" s="19" t="s">
        <v>12</v>
      </c>
      <c r="G26" s="19">
        <v>326</v>
      </c>
      <c r="H26" s="57">
        <v>2.4675925925925924E-2</v>
      </c>
    </row>
    <row r="27" spans="1:8" x14ac:dyDescent="0.3">
      <c r="A27" s="58">
        <f t="shared" ref="A27" si="8">$A$5</f>
        <v>42525</v>
      </c>
      <c r="B27" s="15" t="str">
        <f t="shared" ref="B27" si="9">$B$5</f>
        <v>Kapooka Run</v>
      </c>
      <c r="C27" s="19" t="str">
        <f t="shared" ref="C27" si="10">$C$24</f>
        <v>M</v>
      </c>
      <c r="D27" s="17">
        <f t="shared" ref="D27" si="11">IF(ISBLANK($D$24),"",$D$24)</f>
        <v>6</v>
      </c>
      <c r="E27" s="18" t="s">
        <v>33</v>
      </c>
      <c r="F27" s="19" t="s">
        <v>12</v>
      </c>
      <c r="G27" s="19">
        <v>439</v>
      </c>
      <c r="H27" s="57">
        <v>2.6504629629629628E-2</v>
      </c>
    </row>
    <row r="28" spans="1:8" x14ac:dyDescent="0.3">
      <c r="A28" s="58">
        <f>$A$5</f>
        <v>42525</v>
      </c>
      <c r="B28" s="15" t="str">
        <f>$B$5</f>
        <v>Kapooka Run</v>
      </c>
      <c r="C28" s="19" t="str">
        <f>$C$24</f>
        <v>M</v>
      </c>
      <c r="D28" s="17">
        <f>IF(ISBLANK($D$24),"",$D$24)</f>
        <v>6</v>
      </c>
      <c r="E28" s="18" t="s">
        <v>34</v>
      </c>
      <c r="F28" s="19" t="s">
        <v>12</v>
      </c>
      <c r="G28" s="19">
        <v>251</v>
      </c>
      <c r="H28" s="57">
        <v>2.6736111111111113E-2</v>
      </c>
    </row>
    <row r="29" spans="1:8" x14ac:dyDescent="0.3">
      <c r="A29" s="23"/>
      <c r="B29" s="24"/>
      <c r="C29" s="34"/>
      <c r="D29" s="35"/>
      <c r="E29" s="25"/>
      <c r="F29" s="25"/>
      <c r="G29" s="25"/>
      <c r="H29" s="27"/>
    </row>
    <row r="30" spans="1:8" x14ac:dyDescent="0.3">
      <c r="A30" s="56">
        <f>$A$5</f>
        <v>42525</v>
      </c>
      <c r="B30" s="28" t="str">
        <f>$B$5</f>
        <v>Kapooka Run</v>
      </c>
      <c r="C30" s="12" t="str">
        <f>$C$24</f>
        <v>M</v>
      </c>
      <c r="D30" s="13">
        <f>IF(ISBLANK($D$24),"",$D$24)</f>
        <v>6</v>
      </c>
      <c r="E30" s="18" t="s">
        <v>35</v>
      </c>
      <c r="F30" s="19" t="s">
        <v>18</v>
      </c>
      <c r="G30" s="19">
        <v>40</v>
      </c>
      <c r="H30" s="57">
        <v>2.2349537037037032E-2</v>
      </c>
    </row>
    <row r="31" spans="1:8" x14ac:dyDescent="0.3">
      <c r="A31" s="58">
        <f>$A$5</f>
        <v>42525</v>
      </c>
      <c r="B31" s="15" t="str">
        <f>$B$5</f>
        <v>Kapooka Run</v>
      </c>
      <c r="C31" s="19" t="str">
        <f>$C$24</f>
        <v>M</v>
      </c>
      <c r="D31" s="17">
        <f>IF(ISBLANK($D$24),"",$D$24)</f>
        <v>6</v>
      </c>
      <c r="E31" s="18" t="s">
        <v>36</v>
      </c>
      <c r="F31" s="19" t="s">
        <v>18</v>
      </c>
      <c r="G31" s="19">
        <v>123</v>
      </c>
      <c r="H31" s="57">
        <v>2.3171296296296297E-2</v>
      </c>
    </row>
    <row r="32" spans="1:8" x14ac:dyDescent="0.3">
      <c r="A32" s="58">
        <f>$A$5</f>
        <v>42525</v>
      </c>
      <c r="B32" s="15" t="str">
        <f>$B$5</f>
        <v>Kapooka Run</v>
      </c>
      <c r="C32" s="19" t="str">
        <f>$C$24</f>
        <v>M</v>
      </c>
      <c r="D32" s="17">
        <f>IF(ISBLANK($D$24),"",$D$24)</f>
        <v>6</v>
      </c>
      <c r="E32" s="18" t="s">
        <v>37</v>
      </c>
      <c r="F32" s="19" t="s">
        <v>18</v>
      </c>
      <c r="G32" s="19">
        <v>100</v>
      </c>
      <c r="H32" s="57">
        <v>2.3495370370370371E-2</v>
      </c>
    </row>
    <row r="33" spans="1:8" x14ac:dyDescent="0.3">
      <c r="A33" s="30"/>
      <c r="B33" s="31"/>
      <c r="C33" s="27"/>
      <c r="D33" s="26"/>
      <c r="E33" s="32"/>
      <c r="F33" s="27"/>
      <c r="G33" s="27"/>
      <c r="H33" s="33"/>
    </row>
    <row r="34" spans="1:8" x14ac:dyDescent="0.3">
      <c r="A34" s="56">
        <f t="shared" ref="A34:A41" si="12">$A$5</f>
        <v>42525</v>
      </c>
      <c r="B34" s="28" t="str">
        <f t="shared" ref="B34:B41" si="13">$B$5</f>
        <v>Kapooka Run</v>
      </c>
      <c r="C34" s="12" t="s">
        <v>38</v>
      </c>
      <c r="D34" s="13">
        <v>4</v>
      </c>
      <c r="E34" s="18" t="s">
        <v>39</v>
      </c>
      <c r="F34" s="19" t="s">
        <v>12</v>
      </c>
      <c r="G34" s="19"/>
      <c r="H34" s="57">
        <v>1.4976851851851852E-2</v>
      </c>
    </row>
    <row r="35" spans="1:8" x14ac:dyDescent="0.3">
      <c r="A35" s="58">
        <f t="shared" si="12"/>
        <v>42525</v>
      </c>
      <c r="B35" s="15" t="str">
        <f t="shared" si="13"/>
        <v>Kapooka Run</v>
      </c>
      <c r="C35" s="19" t="str">
        <f t="shared" ref="C35:C41" si="14">$C$34</f>
        <v>S</v>
      </c>
      <c r="D35" s="17">
        <f t="shared" ref="D35:D41" si="15">IF(ISBLANK($D$34),"",$D$34)</f>
        <v>4</v>
      </c>
      <c r="E35" s="18" t="s">
        <v>40</v>
      </c>
      <c r="F35" s="19" t="s">
        <v>12</v>
      </c>
      <c r="G35" s="19">
        <v>133</v>
      </c>
      <c r="H35" s="57">
        <v>1.6006944444444445E-2</v>
      </c>
    </row>
    <row r="36" spans="1:8" x14ac:dyDescent="0.3">
      <c r="A36" s="58">
        <f t="shared" si="12"/>
        <v>42525</v>
      </c>
      <c r="B36" s="15" t="str">
        <f t="shared" si="13"/>
        <v>Kapooka Run</v>
      </c>
      <c r="C36" s="19" t="str">
        <f t="shared" si="14"/>
        <v>S</v>
      </c>
      <c r="D36" s="17">
        <f t="shared" si="15"/>
        <v>4</v>
      </c>
      <c r="E36" s="18" t="s">
        <v>41</v>
      </c>
      <c r="F36" s="19" t="s">
        <v>12</v>
      </c>
      <c r="G36" s="19">
        <v>347</v>
      </c>
      <c r="H36" s="57">
        <v>1.6249999999999997E-2</v>
      </c>
    </row>
    <row r="37" spans="1:8" x14ac:dyDescent="0.3">
      <c r="A37" s="58">
        <f t="shared" si="12"/>
        <v>42525</v>
      </c>
      <c r="B37" s="15" t="str">
        <f t="shared" si="13"/>
        <v>Kapooka Run</v>
      </c>
      <c r="C37" s="19" t="str">
        <f t="shared" si="14"/>
        <v>S</v>
      </c>
      <c r="D37" s="17">
        <f t="shared" si="15"/>
        <v>4</v>
      </c>
      <c r="E37" s="18" t="s">
        <v>42</v>
      </c>
      <c r="F37" s="19" t="s">
        <v>12</v>
      </c>
      <c r="G37" s="19"/>
      <c r="H37" s="57">
        <v>1.6249999999999997E-2</v>
      </c>
    </row>
    <row r="38" spans="1:8" x14ac:dyDescent="0.3">
      <c r="A38" s="58">
        <f t="shared" si="12"/>
        <v>42525</v>
      </c>
      <c r="B38" s="15" t="str">
        <f t="shared" si="13"/>
        <v>Kapooka Run</v>
      </c>
      <c r="C38" s="19" t="str">
        <f t="shared" si="14"/>
        <v>S</v>
      </c>
      <c r="D38" s="17">
        <f t="shared" si="15"/>
        <v>4</v>
      </c>
      <c r="E38" s="18" t="s">
        <v>43</v>
      </c>
      <c r="F38" s="19" t="s">
        <v>12</v>
      </c>
      <c r="G38" s="19">
        <v>348</v>
      </c>
      <c r="H38" s="57">
        <v>2.028935185185185E-2</v>
      </c>
    </row>
    <row r="39" spans="1:8" x14ac:dyDescent="0.3">
      <c r="A39" s="58">
        <f t="shared" si="12"/>
        <v>42525</v>
      </c>
      <c r="B39" s="15" t="str">
        <f t="shared" si="13"/>
        <v>Kapooka Run</v>
      </c>
      <c r="C39" s="19" t="str">
        <f t="shared" si="14"/>
        <v>S</v>
      </c>
      <c r="D39" s="17">
        <f t="shared" si="15"/>
        <v>4</v>
      </c>
      <c r="E39" s="18" t="s">
        <v>44</v>
      </c>
      <c r="F39" s="19" t="s">
        <v>12</v>
      </c>
      <c r="G39" s="19"/>
      <c r="H39" s="57">
        <v>2.0312500000000001E-2</v>
      </c>
    </row>
    <row r="40" spans="1:8" x14ac:dyDescent="0.3">
      <c r="A40" s="58">
        <f t="shared" si="12"/>
        <v>42525</v>
      </c>
      <c r="B40" s="15" t="str">
        <f t="shared" si="13"/>
        <v>Kapooka Run</v>
      </c>
      <c r="C40" s="19" t="str">
        <f t="shared" si="14"/>
        <v>S</v>
      </c>
      <c r="D40" s="17">
        <f t="shared" si="15"/>
        <v>4</v>
      </c>
      <c r="E40" s="18" t="s">
        <v>45</v>
      </c>
      <c r="F40" s="19" t="s">
        <v>12</v>
      </c>
      <c r="G40" s="19">
        <v>337</v>
      </c>
      <c r="H40" s="57">
        <v>2.101851851851852E-2</v>
      </c>
    </row>
    <row r="41" spans="1:8" x14ac:dyDescent="0.3">
      <c r="A41" s="59">
        <f t="shared" si="12"/>
        <v>42525</v>
      </c>
      <c r="B41" s="20" t="str">
        <f t="shared" si="13"/>
        <v>Kapooka Run</v>
      </c>
      <c r="C41" s="29" t="str">
        <f t="shared" si="14"/>
        <v>S</v>
      </c>
      <c r="D41" s="22">
        <f t="shared" si="15"/>
        <v>4</v>
      </c>
      <c r="E41" s="18" t="s">
        <v>46</v>
      </c>
      <c r="F41" s="19" t="s">
        <v>12</v>
      </c>
      <c r="G41" s="19">
        <v>203</v>
      </c>
      <c r="H41" s="57">
        <v>2.1111111111111108E-2</v>
      </c>
    </row>
    <row r="42" spans="1:8" x14ac:dyDescent="0.3">
      <c r="A42" s="23"/>
      <c r="B42" s="24"/>
      <c r="C42" s="34"/>
      <c r="D42" s="35"/>
      <c r="E42" s="25"/>
      <c r="F42" s="25"/>
      <c r="G42" s="25"/>
      <c r="H42" s="27"/>
    </row>
    <row r="43" spans="1:8" x14ac:dyDescent="0.3">
      <c r="A43" s="56">
        <f>$A$5</f>
        <v>42525</v>
      </c>
      <c r="B43" s="28" t="str">
        <f>$B$5</f>
        <v>Kapooka Run</v>
      </c>
      <c r="C43" s="12" t="str">
        <f>$C$34</f>
        <v>S</v>
      </c>
      <c r="D43" s="13">
        <f>IF(ISBLANK($D$34),"",$D$34)</f>
        <v>4</v>
      </c>
      <c r="E43" s="18" t="s">
        <v>47</v>
      </c>
      <c r="F43" s="19" t="s">
        <v>18</v>
      </c>
      <c r="G43" s="19"/>
      <c r="H43" s="57">
        <v>1.5682870370370371E-2</v>
      </c>
    </row>
    <row r="44" spans="1:8" x14ac:dyDescent="0.3">
      <c r="A44" s="58">
        <f>$A$5</f>
        <v>42525</v>
      </c>
      <c r="B44" s="15" t="str">
        <f>$B$5</f>
        <v>Kapooka Run</v>
      </c>
      <c r="C44" s="19" t="str">
        <f>$C$34</f>
        <v>S</v>
      </c>
      <c r="D44" s="17">
        <f>IF(ISBLANK($D$34),"",$D$34)</f>
        <v>4</v>
      </c>
      <c r="E44" s="18" t="s">
        <v>48</v>
      </c>
      <c r="F44" s="19" t="s">
        <v>18</v>
      </c>
      <c r="G44" s="19"/>
      <c r="H44" s="57">
        <v>2.101851851851852E-2</v>
      </c>
    </row>
    <row r="45" spans="1:8" x14ac:dyDescent="0.3">
      <c r="A45" s="58">
        <f>$A$5</f>
        <v>42525</v>
      </c>
      <c r="B45" s="15" t="str">
        <f>$B$5</f>
        <v>Kapooka Run</v>
      </c>
      <c r="C45" s="19" t="str">
        <f>$C$34</f>
        <v>S</v>
      </c>
      <c r="D45" s="17">
        <f>IF(ISBLANK($D$34),"",$D$34)</f>
        <v>4</v>
      </c>
      <c r="E45" s="18" t="s">
        <v>49</v>
      </c>
      <c r="F45" s="19" t="s">
        <v>18</v>
      </c>
      <c r="G45" s="19">
        <v>28</v>
      </c>
      <c r="H45" s="57">
        <v>2.9224537037037038E-2</v>
      </c>
    </row>
    <row r="46" spans="1:8" ht="15" thickBot="1" x14ac:dyDescent="0.35">
      <c r="A46" s="60">
        <f>$A$5</f>
        <v>42525</v>
      </c>
      <c r="B46" s="61" t="str">
        <f>$B$5</f>
        <v>Kapooka Run</v>
      </c>
      <c r="C46" s="62" t="str">
        <f>$C$34</f>
        <v>S</v>
      </c>
      <c r="D46" s="63">
        <f>IF(ISBLANK($D$34),"",$D$34)</f>
        <v>4</v>
      </c>
      <c r="E46" s="64" t="s">
        <v>50</v>
      </c>
      <c r="F46" s="62" t="s">
        <v>18</v>
      </c>
      <c r="G46" s="62">
        <v>120</v>
      </c>
      <c r="H46" s="65">
        <v>2.9837962962962965E-2</v>
      </c>
    </row>
    <row r="47" spans="1:8" x14ac:dyDescent="0.3">
      <c r="A47" s="50"/>
      <c r="B47" s="51"/>
      <c r="C47" s="51"/>
      <c r="D47" s="52"/>
      <c r="E47" s="52"/>
      <c r="F47" s="49"/>
      <c r="G47" s="49"/>
      <c r="H47" s="49"/>
    </row>
    <row r="48" spans="1:8" x14ac:dyDescent="0.3">
      <c r="A48" s="53"/>
      <c r="B48" s="54"/>
      <c r="C48" s="54"/>
      <c r="D48" s="55"/>
      <c r="E48" s="53"/>
      <c r="F48" s="37"/>
      <c r="G48" s="38" t="s">
        <v>51</v>
      </c>
      <c r="H48" s="39"/>
    </row>
    <row r="49" spans="2:8" x14ac:dyDescent="0.3">
      <c r="B49" s="6"/>
      <c r="C49" s="6"/>
      <c r="D49" s="36"/>
      <c r="F49" s="40"/>
      <c r="G49" s="41" t="s">
        <v>52</v>
      </c>
      <c r="H49" s="42">
        <f>COUNTIF(GenderColumn1,"F")</f>
        <v>18</v>
      </c>
    </row>
    <row r="50" spans="2:8" x14ac:dyDescent="0.3">
      <c r="B50" s="6"/>
      <c r="C50" s="6"/>
      <c r="D50" s="36"/>
      <c r="F50" s="43"/>
      <c r="G50" s="44" t="s">
        <v>53</v>
      </c>
      <c r="H50" s="45">
        <f>COUNTIF(GenderColumn1,"M")</f>
        <v>19</v>
      </c>
    </row>
    <row r="51" spans="2:8" x14ac:dyDescent="0.3">
      <c r="B51" s="6"/>
      <c r="C51" s="6"/>
      <c r="D51" s="36"/>
      <c r="F51" s="46"/>
      <c r="G51" s="47" t="s">
        <v>54</v>
      </c>
      <c r="H51" s="48">
        <f>H49+H50</f>
        <v>37</v>
      </c>
    </row>
    <row r="52" spans="2:8" x14ac:dyDescent="0.3">
      <c r="B52" s="6"/>
      <c r="C52" s="6"/>
      <c r="D52" s="36"/>
      <c r="F52" s="43"/>
      <c r="G52" s="44" t="s">
        <v>55</v>
      </c>
      <c r="H52" s="45">
        <f>COUNTIF(RunColumn1,"L")</f>
        <v>17</v>
      </c>
    </row>
    <row r="53" spans="2:8" x14ac:dyDescent="0.3">
      <c r="B53" s="6"/>
      <c r="C53" s="6"/>
      <c r="D53" s="36"/>
      <c r="F53" s="43"/>
      <c r="G53" s="44" t="s">
        <v>56</v>
      </c>
      <c r="H53" s="45">
        <f>COUNTIF(RunColumn1,"M")</f>
        <v>8</v>
      </c>
    </row>
    <row r="54" spans="2:8" x14ac:dyDescent="0.3">
      <c r="B54" s="6"/>
      <c r="C54" s="6"/>
      <c r="D54" s="36"/>
      <c r="F54" s="46"/>
      <c r="G54" s="47" t="s">
        <v>57</v>
      </c>
      <c r="H54" s="48">
        <f>COUNTIF(RunColumn1,"S")</f>
        <v>12</v>
      </c>
    </row>
  </sheetData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Sheet1!GenderColumn1</vt:lpstr>
      <vt:lpstr>Sheet1!Print_Area</vt:lpstr>
      <vt:lpstr>Sheet1!RunColumn1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2016-06-05T07:24:58Z</cp:lastPrinted>
  <dcterms:created xsi:type="dcterms:W3CDTF">2016-06-05T06:55:16Z</dcterms:created>
  <dcterms:modified xsi:type="dcterms:W3CDTF">2016-06-05T07:26:35Z</dcterms:modified>
</cp:coreProperties>
</file>